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ThisWorkbook" defaultThemeVersion="124226"/>
  <mc:AlternateContent xmlns:mc="http://schemas.openxmlformats.org/markup-compatibility/2006">
    <mc:Choice Requires="x15">
      <x15ac:absPath xmlns:x15ac="http://schemas.microsoft.com/office/spreadsheetml/2010/11/ac" url="C:\Box\環境保全農業課\00I_循環型農業\006_植物防疫\006_鳥獣被害防止総合対策交付金事業\令和８年度\0-要綱・要領\02_県要綱要領改正\02_要領\"/>
    </mc:Choice>
  </mc:AlternateContent>
  <xr:revisionPtr revIDLastSave="0" documentId="13_ncr:1_{5D8134B3-9C45-4EF3-AD45-8CDEEA1D2359}" xr6:coauthVersionLast="47" xr6:coauthVersionMax="47" xr10:uidLastSave="{00000000-0000-0000-0000-000000000000}"/>
  <bookViews>
    <workbookView xWindow="-120" yWindow="-120" windowWidth="29040" windowHeight="15720" tabRatio="839" firstSheet="6" activeTab="16" xr2:uid="{00000000-000D-0000-FFFF-FFFF00000000}"/>
  </bookViews>
  <sheets>
    <sheet name="Ⅰ～Ⅱ" sheetId="94" r:id="rId1"/>
    <sheet name="Ⅲ-１推進" sheetId="57" r:id="rId2"/>
    <sheet name="Ⅲ-２整備" sheetId="77" r:id="rId3"/>
    <sheet name="Ⅲ-２-2整備事業の概要" sheetId="95" r:id="rId4"/>
    <sheet name="Ⅲ-１・２の注" sheetId="85" r:id="rId5"/>
    <sheet name="Ⅲ-3被害防止計画の概要" sheetId="93" r:id="rId6"/>
    <sheet name="Ⅲ-4緊急捕獲" sheetId="96" r:id="rId7"/>
    <sheet name="Ⅲ-4の注" sheetId="91" r:id="rId8"/>
    <sheet name="【参考】Ⅲ-４" sheetId="92" r:id="rId9"/>
    <sheet name="Ⅲ-４リスト" sheetId="89" r:id="rId10"/>
    <sheet name="Ⅲ-5シカ特" sheetId="54" r:id="rId11"/>
    <sheet name="Ⅲ-６クマ特" sheetId="69" r:id="rId12"/>
    <sheet name="Ⅲ-７ICTフル" sheetId="71" r:id="rId13"/>
    <sheet name="Ⅲ-８加害個体" sheetId="75" r:id="rId14"/>
    <sheet name=" (Ⅲ-9イノシシ等有害捕獲促進事業)" sheetId="97" r:id="rId15"/>
    <sheet name="（Ⅲ-10福島県クマ特）" sheetId="98" r:id="rId16"/>
    <sheet name=" (Ⅳ～Ⅵ)" sheetId="99" r:id="rId17"/>
    <sheet name="Sheet1" sheetId="39" state="hidden" r:id="rId18"/>
  </sheets>
  <externalReferences>
    <externalReference r:id="rId19"/>
    <externalReference r:id="rId20"/>
  </externalReferences>
  <definedNames>
    <definedName name="GIS活用可視化国庫交付金" localSheetId="1">IFERROR(INDEX('Ⅲ-１推進'!$BE:$BE,13):INDEX('Ⅲ-１推進'!$BE:$BE,LOOKUP(2,1/('Ⅲ-１推進'!$BE$13:$BE$90000&lt;&gt;""), ROW('Ⅲ-１推進'!$BE$13:$BE$90000))),INDEX('Ⅲ-１推進'!$BE:$BE,13):INDEX('Ⅲ-１推進'!$BE:$BE,13))</definedName>
    <definedName name="GIS活用可視化事業費" localSheetId="1">IFERROR(INDEX('Ⅲ-１推進'!$BD:$BD,13):INDEX('Ⅲ-１推進'!$BD:$BD,LOOKUP(2,1/('Ⅲ-１推進'!$BD$13:$BD$90000&lt;&gt;""), ROW('Ⅲ-１推進'!$BD$13:$BD$90000))),INDEX('Ⅲ-１推進'!$BD:$BD,13):INDEX('Ⅲ-１推進'!$BD:$BD,13))</definedName>
    <definedName name="ICT活用国庫交付金" localSheetId="1">IFERROR(INDEX('Ⅲ-１推進'!$BC:$BC,13):INDEX('Ⅲ-１推進'!$BC:$BC,LOOKUP(2,1/('Ⅲ-１推進'!$BC$13:$BC$90000&lt;&gt;""), ROW('Ⅲ-１推進'!$BC$13:$BC$90000))),INDEX('Ⅲ-１推進'!$BC:$BC,13):INDEX('Ⅲ-１推進'!$BC:$BC,13))</definedName>
    <definedName name="ICT活用事業費" localSheetId="1">IFERROR(INDEX('Ⅲ-１推進'!$BB:$BB,13):INDEX('Ⅲ-１推進'!$BB:$BB,LOOKUP(2,1/('Ⅲ-１推進'!$BB$13:$BB$90000&lt;&gt;""), ROW('Ⅲ-１推進'!$BB$13:$BB$90000))),INDEX('Ⅲ-１推進'!$BB:$BB,13):INDEX('Ⅲ-１推進'!$BB:$BB,13))</definedName>
    <definedName name="ICT実証国庫交付金" localSheetId="1">IFERROR(INDEX('Ⅲ-１推進'!$BT:$BT,13):INDEX('Ⅲ-１推進'!$BT:$BT,LOOKUP(2,1/('Ⅲ-１推進'!$BT$13:$BT$90000&lt;&gt;""), ROW('Ⅲ-１推進'!$BT$13:$BT$90000))),INDEX('Ⅲ-１推進'!$BT:$BT,13):INDEX('Ⅲ-１推進'!$BT:$BT,13))</definedName>
    <definedName name="ICT実証事業費" localSheetId="1">IFERROR(INDEX('Ⅲ-１推進'!$BS:$BS,13):INDEX('Ⅲ-１推進'!$BS:$BS,LOOKUP(2,1/('Ⅲ-１推進'!$BS$13:$BS$90000&lt;&gt;""), ROW('Ⅲ-１推進'!$BS$13:$BS$90000))),INDEX('Ⅲ-１推進'!$BS:$BS,13):INDEX('Ⅲ-１推進'!$BS:$BS,13))</definedName>
    <definedName name="ICT情報管理国庫交付金" localSheetId="1">IFERROR(INDEX('Ⅲ-１推進'!$CB:$CB,13):INDEX('Ⅲ-１推進'!$CB:$CB,LOOKUP(2,1/('Ⅲ-１推進'!$CB$13:$CB$90000&lt;&gt;""), ROW('Ⅲ-１推進'!$CB$13:$CB$90000))),INDEX('Ⅲ-１推進'!$CB:$CB,13):INDEX('Ⅲ-１推進'!$CB:$CB,13))</definedName>
    <definedName name="ICT情報管理事業費" localSheetId="1">IFERROR(INDEX('Ⅲ-１推進'!$CA:$CA,13):INDEX('Ⅲ-１推進'!$CA:$CA,LOOKUP(2,1/('Ⅲ-１推進'!$CA$13:$CA$90000&lt;&gt;""), ROW('Ⅲ-１推進'!$CA$13:$CA$90000))),INDEX('Ⅲ-１推進'!$CA:$CA,13):INDEX('Ⅲ-１推進'!$CA:$CA,13))</definedName>
    <definedName name="_xlnm.Print_Area" localSheetId="14">' (Ⅲ-9イノシシ等有害捕獲促進事業)'!$A$1:$W$72</definedName>
    <definedName name="_xlnm.Print_Area" localSheetId="16">' (Ⅳ～Ⅵ)'!$A$1:$W$88</definedName>
    <definedName name="_xlnm.Print_Area" localSheetId="15">'（Ⅲ-10福島県クマ特）'!$B$2:$T$53</definedName>
    <definedName name="_xlnm.Print_Area" localSheetId="8">'【参考】Ⅲ-４'!$A$1:$H$72</definedName>
    <definedName name="_xlnm.Print_Area" localSheetId="0">'Ⅰ～Ⅱ'!$A$1:$W$200</definedName>
    <definedName name="_xlnm.Print_Area" localSheetId="1">'Ⅲ-１推進'!$A$1:$CP$33</definedName>
    <definedName name="_xlnm.Print_Area" localSheetId="3">'Ⅲ-２-2整備事業の概要'!$B$1:$C$29</definedName>
    <definedName name="_xlnm.Print_Area" localSheetId="2">'Ⅲ-２整備'!$A$1:$AW$23</definedName>
    <definedName name="_xlnm.Print_Area" localSheetId="6">'Ⅲ-4緊急捕獲'!$A$1:$AH$42</definedName>
    <definedName name="_xlnm.Print_Area" localSheetId="10">'Ⅲ-5シカ特'!$A$1:$R$109</definedName>
    <definedName name="_xlnm.Print_Area" localSheetId="11">'Ⅲ-６クマ特'!$A$1:$V$131</definedName>
    <definedName name="_xlnm.Print_Area" localSheetId="12">'Ⅲ-７ICTフル'!$A$1:$P$113</definedName>
    <definedName name="_xlnm.Print_Area" localSheetId="13">'Ⅲ-８加害個体'!$A$1:$P$117</definedName>
    <definedName name="クマ複国庫交付金" localSheetId="1">IFERROR(INDEX('Ⅲ-１推進'!$AW:$AW,13):INDEX('Ⅲ-１推進'!$AW:$AW,LOOKUP(2,1/('Ⅲ-１推進'!$AW$13:$AW$90000&lt;&gt;""), ROW('Ⅲ-１推進'!$AW$13:$AW$90000))),INDEX('Ⅲ-１推進'!$AW:$AW,13):INDEX('Ⅲ-１推進'!$AW:$AW,13))</definedName>
    <definedName name="クマ複事業費" localSheetId="1">IFERROR(INDEX('Ⅲ-１推進'!$AV:$AV,13):INDEX('Ⅲ-１推進'!$AV:$AV,LOOKUP(2,1/('Ⅲ-１推進'!$AV$13:$AV$90000&lt;&gt;""), ROW('Ⅲ-１推進'!$AV$13:$AV$90000))),INDEX('Ⅲ-１推進'!$AV:$AV,13):INDEX('Ⅲ-１推進'!$AV:$AV,13))</definedName>
    <definedName name="サル複国庫交付金" localSheetId="1">IFERROR(INDEX('Ⅲ-１推進'!$AU:$AU,13):INDEX('Ⅲ-１推進'!$AU:$AU,LOOKUP(2,1/('Ⅲ-１推進'!$AU$13:$AU$90000&lt;&gt;""), ROW('Ⅲ-１推進'!$AU$13:$AU$90000))),INDEX('Ⅲ-１推進'!$AU:$AU,13):INDEX('Ⅲ-１推進'!$AU:$AU,13))</definedName>
    <definedName name="サル複事業費" localSheetId="1">IFERROR(INDEX('Ⅲ-１推進'!$AT:$AT,13):INDEX('Ⅲ-１推進'!$AT:$AT,LOOKUP(2,1/('Ⅲ-１推進'!$AT$13:$AT$90000&lt;&gt;""), ROW('Ⅲ-１推進'!$AT$13:$AT$90000))),INDEX('Ⅲ-１推進'!$AT:$AT,13):INDEX('Ⅲ-１推進'!$AT:$AT,13))</definedName>
    <definedName name="じけ" localSheetId="15">[1]テーブル!$G$15:$H$17</definedName>
    <definedName name="じけ">[2]テーブル!$G$15:$H$17</definedName>
    <definedName name="しゅる" localSheetId="15">[1]テーブル!$C$11:$D$13</definedName>
    <definedName name="しゅる">[2]テーブル!$C$11:$D$13</definedName>
    <definedName name="簡易的埋設国庫交付金" localSheetId="1">IFERROR(INDEX('Ⅲ-１推進'!$CL:$CL,13):INDEX('Ⅲ-１推進'!$CL:$CL,LOOKUP(2,1/('Ⅲ-１推進'!$CL$13:$CL$90000&lt;&gt;""), ROW('Ⅲ-１推進'!$CL$13:$CL$90000))),INDEX('Ⅲ-１推進'!$CL:$CL,13):INDEX('Ⅲ-１推進'!$CL:$CL,13))</definedName>
    <definedName name="簡易的埋設事業費" localSheetId="1">IFERROR(INDEX('Ⅲ-１推進'!$CK:$CK,13):INDEX('Ⅲ-１推進'!$CK:$CK,LOOKUP(2,1/('Ⅲ-１推進'!$CK$13:$CK$90000&lt;&gt;""), ROW('Ⅲ-１推進'!$CK$13:$CK$90000))),INDEX('Ⅲ-１推進'!$CK:$CK,13):INDEX('Ⅲ-１推進'!$CK:$CK,13))</definedName>
    <definedName name="局" localSheetId="15">#REF!</definedName>
    <definedName name="局">#REF!</definedName>
    <definedName name="広域柵国庫交付金" localSheetId="1">IFERROR(INDEX('Ⅲ-１推進'!$AS:$AS,13):INDEX('Ⅲ-１推進'!$AS:$AS,LOOKUP(2,1/('Ⅲ-１推進'!$AS$13:$AS$90000&lt;&gt;""), ROW('Ⅲ-１推進'!$AS$13:$AS$90000))),INDEX('Ⅲ-１推進'!$AS:$AS,13):INDEX('Ⅲ-１推進'!$AS:$AS,13))</definedName>
    <definedName name="広域柵事業費" localSheetId="1">IFERROR(INDEX('Ⅲ-１推進'!$AR:$AR,13):INDEX('Ⅲ-１推進'!$AR:$AR,LOOKUP(2,1/('Ⅲ-１推進'!$AR$13:$AR$90000&lt;&gt;""), ROW('Ⅲ-１推進'!$AR$13:$AR$90000))),INDEX('Ⅲ-１推進'!$AR:$AR,13):INDEX('Ⅲ-１推進'!$AR:$AR,13))</definedName>
    <definedName name="高度化施設国庫交付金" localSheetId="2">IFERROR(INDEX('Ⅲ-２整備'!$AR:$AR,13):INDEX('Ⅲ-２整備'!$AR:$AR,LOOKUP(2,1/('Ⅲ-２整備'!$AR$13:$AR$90000&lt;&gt;""), ROW('Ⅲ-２整備'!$AR$13:$AR$90000))),INDEX('Ⅲ-２整備'!$AR:$AR,13):INDEX('Ⅲ-２整備'!$AR:$AR,13))</definedName>
    <definedName name="高度化施設事業費" localSheetId="2">IFERROR(INDEX('Ⅲ-２整備'!$AQ:$AQ,13):INDEX('Ⅲ-２整備'!$AQ:$AQ,LOOKUP(2,1/('Ⅲ-２整備'!$AQ$13:$AQ$90000&lt;&gt;""), ROW('Ⅲ-２整備'!$AQ$13:$AQ$90000))),INDEX('Ⅲ-２整備'!$AQ:$AQ,13):INDEX('Ⅲ-２整備'!$AQ:$AQ,13))</definedName>
    <definedName name="再編通常国庫交付金" localSheetId="2">IFERROR(INDEX('Ⅲ-２整備'!$X:$X,13):INDEX('Ⅲ-２整備'!$X:$X,LOOKUP(2,1/('Ⅲ-２整備'!$X$13:$X$90000&lt;&gt;""), ROW('Ⅲ-２整備'!$X$13:$X$90000))),INDEX('Ⅲ-２整備'!$X:$X,13):INDEX('Ⅲ-２整備'!$X:$X,13))</definedName>
    <definedName name="再編通常事業費" localSheetId="2">IFERROR(INDEX('Ⅲ-２整備'!$W:$W,13):INDEX('Ⅲ-２整備'!$W:$W,LOOKUP(2,1/('Ⅲ-２整備'!$W$13:$W$90000&lt;&gt;""), ROW('Ⅲ-２整備'!$W$13:$W$90000))),INDEX('Ⅲ-２整備'!$W:$W,13):INDEX('Ⅲ-２整備'!$W:$W,13))</definedName>
    <definedName name="再編定額国庫交付金" localSheetId="2">IFERROR(INDEX('Ⅲ-２整備'!$U:$U,13):INDEX('Ⅲ-２整備'!$U:$U,LOOKUP(2,1/('Ⅲ-２整備'!$U$13:$U$90000&lt;&gt;""), ROW('Ⅲ-２整備'!$U$13:$U$90000))),INDEX('Ⅲ-２整備'!$U:$U,13):INDEX('Ⅲ-２整備'!$U:$U,13))</definedName>
    <definedName name="再編定額事業費" localSheetId="2">IFERROR(INDEX('Ⅲ-２整備'!$T:$T,13):INDEX('Ⅲ-２整備'!$T:$T,LOOKUP(2,1/('Ⅲ-２整備'!$T$13:$T$90000&lt;&gt;""), ROW('Ⅲ-２整備'!$T$13:$T$90000))),INDEX('Ⅲ-２整備'!$T:$T,13):INDEX('Ⅲ-２整備'!$T:$T,13))</definedName>
    <definedName name="事業計画内容" localSheetId="15">#REF!</definedName>
    <definedName name="事業計画内容">#REF!</definedName>
    <definedName name="事業実施主体名">IFERROR(INDEX(#REF!,11):INDEX(#REF!,LOOKUP(2,1/(#REF!&lt;&gt;""), ROW(#REF!))),INDEX(#REF!,11):INDEX(#REF!,11))</definedName>
    <definedName name="事業種類" localSheetId="15">#REF!</definedName>
    <definedName name="事業種類">#REF!</definedName>
    <definedName name="実施隊人材国庫交付金" localSheetId="1">IFERROR(INDEX('Ⅲ-１推進'!$CF:$CF,13):INDEX('Ⅲ-１推進'!$CF:$CF,LOOKUP(2,1/('Ⅲ-１推進'!$CF$13:$CF$90000&lt;&gt;""), ROW('Ⅲ-１推進'!$CF$13:$CF$90000))),INDEX('Ⅲ-１推進'!$CF:$CF,13):INDEX('Ⅲ-１推進'!$CF:$CF,13))</definedName>
    <definedName name="実施隊人材事業費" localSheetId="1">IFERROR(INDEX('Ⅲ-１推進'!$CE:$CE,13):INDEX('Ⅲ-１推進'!$CE:$CE,LOOKUP(2,1/('Ⅲ-１推進'!$CE$13:$CE$90000&lt;&gt;""), ROW('Ⅲ-１推進'!$CE$13:$CE$90000))),INDEX('Ⅲ-１推進'!$CE:$CE,13):INDEX('Ⅲ-１推進'!$CE:$CE,13))</definedName>
    <definedName name="集落点検国庫交付金" localSheetId="1">IFERROR(INDEX('Ⅲ-１推進'!$BG:$BG,13):INDEX('Ⅲ-１推進'!$BG:$BG,LOOKUP(2,1/('Ⅲ-１推進'!$BG$13:$BG$90000&lt;&gt;""), ROW('Ⅲ-１推進'!$BG$13:$BG$90000))),INDEX('Ⅲ-１推進'!$BG:$BG,13):INDEX('Ⅲ-１推進'!$BG:$BG,13))</definedName>
    <definedName name="集落点検事業費" localSheetId="1">IFERROR(INDEX('Ⅲ-１推進'!$BF:$BF,13):INDEX('Ⅲ-１推進'!$BF:$BF,LOOKUP(2,1/('Ⅲ-１推進'!$BF$13:$BF$90000&lt;&gt;""), ROW('Ⅲ-１推進'!$BF$13:$BF$90000))),INDEX('Ⅲ-１推進'!$BF:$BF,13):INDEX('Ⅲ-１推進'!$BF:$BF,13))</definedName>
    <definedName name="処理加工人材国庫交付金" localSheetId="1">IFERROR(INDEX('Ⅲ-１推進'!$BZ:$BZ,13):INDEX('Ⅲ-１推進'!$BZ:$BZ,LOOKUP(2,1/('Ⅲ-１推進'!$BZ$13:$BZ$90000&lt;&gt;""), ROW('Ⅲ-１推進'!$BZ$13:$BZ$90000))),INDEX('Ⅲ-１推進'!$BZ:$BZ,13):INDEX('Ⅲ-１推進'!$BZ:$BZ,13))</definedName>
    <definedName name="処理加工人材事業費" localSheetId="1">IFERROR(INDEX('Ⅲ-１推進'!$BY:$BY,13):INDEX('Ⅲ-１推進'!$BY:$BY,LOOKUP(2,1/('Ⅲ-１推進'!$BY$13:$BY$90000&lt;&gt;""), ROW('Ⅲ-１推進'!$BY$13:$BY$90000))),INDEX('Ⅲ-１推進'!$BY:$BY,13):INDEX('Ⅲ-１推進'!$BY:$BY,13))</definedName>
    <definedName name="焼却施設国庫交付金" localSheetId="2">IFERROR(INDEX('Ⅲ-２整備'!$AO:$AO,13):INDEX('Ⅲ-２整備'!$AO:$AO,LOOKUP(2,1/('Ⅲ-２整備'!$AO$13:$AO$90000&lt;&gt;""), ROW('Ⅲ-２整備'!$AO$13:$AO$90000))),INDEX('Ⅲ-２整備'!$AO:$AO,13):INDEX('Ⅲ-２整備'!$AO:$AO,13))</definedName>
    <definedName name="焼却施設事業費" localSheetId="2">IFERROR(INDEX('Ⅲ-２整備'!$AN:$AN,13):INDEX('Ⅲ-２整備'!$AN:$AN,LOOKUP(2,1/('Ⅲ-２整備'!$AN$13:$AN$90000&lt;&gt;""), ROW('Ⅲ-２整備'!$AN$13:$AN$90000))),INDEX('Ⅲ-２整備'!$AN:$AN,13):INDEX('Ⅲ-２整備'!$AN:$AN,13))</definedName>
    <definedName name="食肉施設国庫交付金" localSheetId="2">IFERROR(INDEX('Ⅲ-２整備'!$AK:$AK,13):INDEX('Ⅲ-２整備'!$AK:$AK,LOOKUP(2,1/('Ⅲ-２整備'!$AK$13:$AK$90000&lt;&gt;""), ROW('Ⅲ-２整備'!$AK$13:$AK$90000))),INDEX('Ⅲ-２整備'!$AK:$AK,13):INDEX('Ⅲ-２整備'!$AK:$AK,13))</definedName>
    <definedName name="食肉施設事業費" localSheetId="2">IFERROR(INDEX('Ⅲ-２整備'!$AJ:$AJ,13):INDEX('Ⅲ-２整備'!$AJ:$AJ,LOOKUP(2,1/('Ⅲ-２整備'!$AJ$13:$AJ$90000&lt;&gt;""), ROW('Ⅲ-２整備'!$AJ$13:$AJ$90000))),INDEX('Ⅲ-２整備'!$AJ:$AJ,13):INDEX('Ⅲ-２整備'!$AJ:$AJ,13))</definedName>
    <definedName name="新規資材費定額国庫交付金" localSheetId="2">IFERROR(INDEX('Ⅲ-２整備'!$O:$O,13):INDEX('Ⅲ-２整備'!$O:$O,LOOKUP(2,1/('Ⅲ-２整備'!$O$13:$O$90000&lt;&gt;""), ROW('Ⅲ-２整備'!$O$13:$O$90000))),INDEX('Ⅲ-２整備'!$O:$O,13):INDEX('Ⅲ-２整備'!$O:$O,13))</definedName>
    <definedName name="新規資材費定額事業費" localSheetId="2">IFERROR(INDEX('Ⅲ-２整備'!$N:$N,13):INDEX('Ⅲ-２整備'!$N:$N,LOOKUP(2,1/('Ⅲ-２整備'!$N$13:$N$90000&lt;&gt;""), ROW('Ⅲ-２整備'!$N$13:$N$90000))),INDEX('Ⅲ-２整備'!$N:$N,13):INDEX('Ⅲ-２整備'!$N:$N,13))</definedName>
    <definedName name="新規通常国庫交付金" localSheetId="2">IFERROR(INDEX('Ⅲ-２整備'!$R:$R,13):INDEX('Ⅲ-２整備'!$R:$R,LOOKUP(2,1/('Ⅲ-２整備'!$R$13:$R$90000&lt;&gt;""), ROW('Ⅲ-２整備'!$R$13:$R$90000))),INDEX('Ⅲ-２整備'!$R:$R,13):INDEX('Ⅲ-２整備'!$R:$R,13))</definedName>
    <definedName name="新規通常事業費" localSheetId="2">IFERROR(INDEX('Ⅲ-２整備'!$Q:$Q,13):INDEX('Ⅲ-２整備'!$Q:$Q,LOOKUP(2,1/('Ⅲ-２整備'!$Q$13:$Q$90000&lt;&gt;""), ROW('Ⅲ-２整備'!$Q$13:$Q$90000))),INDEX('Ⅲ-２整備'!$Q:$Q,13):INDEX('Ⅲ-２整備'!$Q:$Q,13))</definedName>
    <definedName name="新規猟銃国庫交付金" localSheetId="1">IFERROR(INDEX('Ⅲ-１推進'!$CH:$CH,13):INDEX('Ⅲ-１推進'!$CH:$CH,LOOKUP(2,1/('Ⅲ-１推進'!$CH$13:$CH$90000&lt;&gt;""), ROW('Ⅲ-１推進'!$CH$13:$CH$90000))),INDEX('Ⅲ-１推進'!$CH:$CH,13):INDEX('Ⅲ-１推進'!$CH:$CH,13))</definedName>
    <definedName name="新規猟銃事業費" localSheetId="1">IFERROR(INDEX('Ⅲ-１推進'!$CG:$CG,13):INDEX('Ⅲ-１推進'!$CG:$CG,LOOKUP(2,1/('Ⅲ-１推進'!$CG$13:$CG$90000&lt;&gt;""), ROW('Ⅲ-１推進'!$CG$13:$CG$90000))),INDEX('Ⅲ-１推進'!$CG:$CG,13):INDEX('Ⅲ-１推進'!$CG:$CG,13))</definedName>
    <definedName name="推進事業計国庫交付金" localSheetId="1">IFERROR(INDEX('Ⅲ-１推進'!$M:$M,13):INDEX('Ⅲ-１推進'!$M:$M,LOOKUP(2,1/('Ⅲ-１推進'!$M$13:$M$90000&lt;&gt;""), ROW('Ⅲ-１推進'!$M$13:$M$90000))),INDEX('Ⅲ-１推進'!$M:$M,13):INDEX('Ⅲ-１推進'!$M:$M,13))</definedName>
    <definedName name="推進事業計事業費" localSheetId="1">IFERROR(INDEX('Ⅲ-１推進'!$L:$L,13):INDEX('Ⅲ-１推進'!$L:$L,LOOKUP(2,1/('Ⅲ-１推進'!$L$13:$L$90000&lt;&gt;""), ROW('Ⅲ-１推進'!$L$13:$L$90000))),INDEX('Ⅲ-１推進'!$L:$L,13):INDEX('Ⅲ-１推進'!$L:$L,13))</definedName>
    <definedName name="推進事業合計2分の1定額国庫交付金">IFERROR(INDEX('Ⅲ-１推進'!$J:$J,13):INDEX('Ⅲ-１推進'!$J:$J,LOOKUP(2,1/('Ⅲ-１推進'!$J$13:$J$90000&lt;&gt;""), ROW('Ⅲ-１推進'!$J$13:$J$90000))),INDEX('Ⅲ-１推進'!$J:$J,13):INDEX('Ⅲ-１推進'!$J:$J,13))</definedName>
    <definedName name="推進事業合計2分の1定額事業費" localSheetId="1">IFERROR(INDEX('Ⅲ-１推進'!$I:$I,13):INDEX('Ⅲ-１推進'!$I:$I,LOOKUP(2,1/('Ⅲ-１推進'!$I$13:$I$90000&lt;&gt;""), ROW('Ⅲ-１推進'!$I$13:$I$90000))),INDEX('Ⅲ-１推進'!$I:$I,13):INDEX('Ⅲ-１推進'!$I:$I,13))</definedName>
    <definedName name="推進体制の整備国庫交付金" localSheetId="1">IFERROR(INDEX('Ⅲ-１推進'!$O:$O,13):INDEX('Ⅲ-１推進'!$O:$O,LOOKUP(2,1/('Ⅲ-１推進'!$O$13:$O$90000&lt;&gt;""), ROW('Ⅲ-１推進'!$O$13:$O$90000))),INDEX('Ⅲ-１推進'!$O:$O,13):INDEX('Ⅲ-１推進'!$O:$O,13))</definedName>
    <definedName name="推進体制の整備事業費" localSheetId="1">IFERROR(INDEX('Ⅲ-１推進'!$N:$N,13):INDEX('Ⅲ-１推進'!$N:$N,LOOKUP(2,1/('Ⅲ-１推進'!$N$13:$N$90000&lt;&gt;""), ROW('Ⅲ-１推進'!$N$13:$N$90000))),INDEX('Ⅲ-１推進'!$N:$N,13):INDEX('Ⅲ-１推進'!$N:$N,13))</definedName>
    <definedName name="整備事業合計国庫交付金" localSheetId="2">IFERROR(INDEX('Ⅲ-２整備'!$G:$G,13):INDEX('Ⅲ-２整備'!$G:$G,LOOKUP(2,1/('Ⅲ-２整備'!$G$13:$G$90000&lt;&gt;""), ROW('Ⅲ-２整備'!$G$13:$G$90000))),INDEX('Ⅲ-２整備'!$G:$G,13):INDEX('Ⅲ-２整備'!$G:$G,13))</definedName>
    <definedName name="整備事業合計事業費" localSheetId="2">IFERROR(INDEX('Ⅲ-２整備'!$F:$F,13):INDEX('Ⅲ-２整備'!$F:$F,LOOKUP(2,1/('Ⅲ-２整備'!$F$12:$F$89999&lt;&gt;""), ROW('Ⅲ-２整備'!$F$12:$F$89999))),INDEX('Ⅲ-２整備'!$F:$F,13):INDEX('Ⅲ-２整備'!$F:$F,13))</definedName>
    <definedName name="整備事業除税額" localSheetId="2">IFERROR(INDEX('Ⅲ-２整備'!$I:$I,13):INDEX('Ⅲ-２整備'!$I:$I,LOOKUP(2,1/('Ⅲ-２整備'!$I$13:$I$90000&lt;&gt;""), ROW('Ⅲ-２整備'!$I$13:$I$90000))),INDEX('Ⅲ-２整備'!$I:$I,13):INDEX('Ⅲ-２整備'!$I:$I,13))</definedName>
    <definedName name="整備事業除税額国庫交付金" localSheetId="2">IFERROR(INDEX('Ⅲ-２整備'!$J:$J,13):INDEX('Ⅲ-２整備'!$J:$J,LOOKUP(2,1/('Ⅲ-２整備'!$J$13:$J$90000&lt;&gt;""), ROW('Ⅲ-２整備'!$J$13:$J$90000))),INDEX('Ⅲ-２整備'!$J:$J,13):INDEX('Ⅲ-２整備'!$J:$J,13))</definedName>
    <definedName name="生息環境管理国庫交付金" localSheetId="1">IFERROR(INDEX('Ⅲ-１推進'!$U:$U,13):INDEX('Ⅲ-１推進'!$U:$U,LOOKUP(2,1/('Ⅲ-１推進'!$U$13:$U$90000&lt;&gt;""), ROW('Ⅲ-１推進'!$U$13:$U$90000))),INDEX('Ⅲ-１推進'!$U:$U,13):INDEX('Ⅲ-１推進'!$U:$U,13))</definedName>
    <definedName name="生息環境管理事業費" localSheetId="1">IFERROR(INDEX('Ⅲ-１推進'!$T:$T,13):INDEX('Ⅲ-１推進'!$T:$T,LOOKUP(2,1/('Ⅲ-１推進'!$T$13:$T$90000&lt;&gt;""), ROW('Ⅲ-１推進'!$T$13:$T$90000))),INDEX('Ⅲ-１推進'!$T:$T,13):INDEX('Ⅲ-１推進'!$T:$T,13))</definedName>
    <definedName name="専門的人材国庫交付金" localSheetId="1">IFERROR(INDEX('Ⅲ-１推進'!$BI:$BI,13):INDEX('Ⅲ-１推進'!$BI:$BI,LOOKUP(2,1/('Ⅲ-１推進'!$BI$13:$BI$90000&lt;&gt;""), ROW('Ⅲ-１推進'!$BI$13:$BI$90000))),INDEX('Ⅲ-１推進'!$BI:$BI,13):INDEX('Ⅲ-１推進'!$BI:$BI,13))</definedName>
    <definedName name="専門的人材事業費" localSheetId="1">IFERROR(INDEX('Ⅲ-１推進'!$BH:$BH,13):INDEX('Ⅲ-１推進'!$BH:$BH,LOOKUP(2,1/('Ⅲ-１推進'!$BH$13:$BH$90000&lt;&gt;""), ROW('Ⅲ-１推進'!$BH$13:$BH$90000))),INDEX('Ⅲ-１推進'!$BH:$BH,13):INDEX('Ⅲ-１推進'!$BH:$BH,13))</definedName>
    <definedName name="他地域人材国庫交付金" localSheetId="1">IFERROR(INDEX('Ⅲ-１推進'!$BA:$BA,13):INDEX('Ⅲ-１推進'!$BA:$BA,LOOKUP(2,1/('Ⅲ-１推進'!$BA$13:$BA$90000&lt;&gt;""), ROW('Ⅲ-１推進'!$BA$13:$BA$90000))),INDEX('Ⅲ-１推進'!$BA:$BA,13):INDEX('Ⅲ-１推進'!$BA:$BA,13))</definedName>
    <definedName name="他地域人材事業費" localSheetId="1">IFERROR(INDEX('Ⅲ-１推進'!$AZ:$AZ,13):INDEX('Ⅲ-１推進'!$AZ:$AZ,LOOKUP(2,1/('Ⅲ-１推進'!$AZ$13:$AZ$90000&lt;&gt;""), ROW('Ⅲ-１推進'!$AZ$13:$AZ$90000))),INDEX('Ⅲ-１推進'!$AZ:$AZ,13):INDEX('Ⅲ-１推進'!$AZ:$AZ,13))</definedName>
    <definedName name="大規模緩衝国庫交付金" localSheetId="1">IFERROR(INDEX('Ⅲ-１推進'!$BR:$BR,13):INDEX('Ⅲ-１推進'!$BR:$BR,LOOKUP(2,1/('Ⅲ-１推進'!$BR$13:$BR$90000&lt;&gt;""), ROW('Ⅲ-１推進'!$BR$13:$BR$90000))),INDEX('Ⅲ-１推進'!$BR:$BR,13):INDEX('Ⅲ-１推進'!$BR:$BR,13))</definedName>
    <definedName name="大規模緩衝事業費" localSheetId="1">IFERROR(INDEX('Ⅲ-１推進'!$BQ:$BQ,13):INDEX('Ⅲ-１推進'!$BQ:$BQ,LOOKUP(2,1/('Ⅲ-１推進'!$BQ$13:$BQ$90000&lt;&gt;""), ROW('Ⅲ-１推進'!$BQ$13:$BQ$90000))),INDEX('Ⅲ-１推進'!$BQ:$BQ,13):INDEX('Ⅲ-１推進'!$BQ:$BQ,13))</definedName>
    <definedName name="地域提案国庫交付金" localSheetId="2">IFERROR(INDEX('Ⅲ-２整備'!$AU:$AU,13):INDEX('Ⅲ-２整備'!$AU:$AU,LOOKUP(2,1/('Ⅲ-２整備'!$AU$13:$AU$90000&lt;&gt;""), ROW('Ⅲ-２整備'!$AU$13:$AU$90000))),INDEX('Ⅲ-２整備'!$AU:$AU,13):INDEX('Ⅲ-２整備'!$AU:$AU,13))</definedName>
    <definedName name="地域提案事業費" localSheetId="2">IFERROR(INDEX('Ⅲ-２整備'!$AT:$AT,13):INDEX('Ⅲ-２整備'!$AT:$AT,LOOKUP(2,1/('Ⅲ-２整備'!$AT$13:$AT$90000&lt;&gt;""), ROW('Ⅲ-２整備'!$AT$13:$AT$90000))),INDEX('Ⅲ-２整備'!$AT:$AT,13):INDEX('Ⅲ-２整備'!$AT:$AT,13))</definedName>
    <definedName name="地際通常国庫交付金" localSheetId="2">IFERROR(INDEX('Ⅲ-２整備'!$AD:$AD,13):INDEX('Ⅲ-２整備'!$AD:$AD,LOOKUP(2,1/('Ⅲ-２整備'!$AD$13:$AD$90000&lt;&gt;""), ROW('Ⅲ-２整備'!$AD$13:$AD$90000))),INDEX('Ⅲ-２整備'!$AD:$AD,13):INDEX('Ⅲ-２整備'!$AD:$AD,13))</definedName>
    <definedName name="地際通常事業費" localSheetId="2">IFERROR(INDEX('Ⅲ-２整備'!$AC:$AC,13):INDEX('Ⅲ-２整備'!$AC:$AC,LOOKUP(2,1/('Ⅲ-２整備'!$AC$13:$AC$90000&lt;&gt;""), ROW('Ⅲ-２整備'!$AC$13:$AC$90000))),INDEX('Ⅲ-２整備'!$AC:$AC,13):INDEX('Ⅲ-２整備'!$AC:$AC,13))</definedName>
    <definedName name="地際定額国庫交付金" localSheetId="2">IFERROR(INDEX('Ⅲ-２整備'!$AA:$AA,13):INDEX('Ⅲ-２整備'!$AA:$AA,LOOKUP(2,1/('Ⅲ-２整備'!$AA$13:$AA$90000&lt;&gt;""), ROW('Ⅲ-２整備'!$AA$13:$AA$90000))),INDEX('Ⅲ-２整備'!$AA:$AA,13):INDEX('Ⅲ-２整備'!$AA:$AA,13))</definedName>
    <definedName name="地際定額事業費" localSheetId="2">IFERROR(INDEX('Ⅲ-２整備'!$Z:$Z,13):INDEX('Ⅲ-２整備'!$Z:$Z,LOOKUP(2,1/('Ⅲ-２整備'!$Z$13:$Z$90000&lt;&gt;""), ROW('Ⅲ-２整備'!$Z$13:$Z$90000))),INDEX('Ⅲ-２整備'!$Z:$Z,13):INDEX('Ⅲ-２整備'!$Z:$Z,13))</definedName>
    <definedName name="鳥類複国庫交付金" localSheetId="1">IFERROR(INDEX('Ⅲ-１推進'!$AY:$AY,13):INDEX('Ⅲ-１推進'!$AY:$AY,LOOKUP(2,1/('Ⅲ-１推進'!$AY$13:$AY$90000&lt;&gt;""), ROW('Ⅲ-１推進'!$AY$13:$AY$90000))),INDEX('Ⅲ-１推進'!$AY:$AY,13):INDEX('Ⅲ-１推進'!$AY:$AY,13))</definedName>
    <definedName name="鳥類複事業費" localSheetId="1">IFERROR(INDEX('Ⅲ-１推進'!$AX:$AX,13):INDEX('Ⅲ-１推進'!$AX:$AX,LOOKUP(2,1/('Ⅲ-１推進'!$AX$13:$AX$90000&lt;&gt;""), ROW('Ⅲ-１推進'!$AX$13:$AX$90000))),INDEX('Ⅲ-１推進'!$AX:$AX,13):INDEX('Ⅲ-１推進'!$AX:$AX,13))</definedName>
    <definedName name="定額除税額" localSheetId="1">IFERROR(INDEX('Ⅲ-１推進'!$CN:$CN,13):INDEX('Ⅲ-１推進'!$CN:$CN,LOOKUP(2,1/('Ⅲ-１推進'!$CN$13:$CN$90000&lt;&gt;""), ROW('Ⅲ-１推進'!$CN$13:$CN$90000))),INDEX('Ⅲ-１推進'!$CN:$CN,13):INDEX('Ⅲ-１推進'!$CN:$CN,13))</definedName>
    <definedName name="定額除税額国費" localSheetId="1">IFERROR(INDEX('Ⅲ-１推進'!$CO:$CO,13):INDEX('Ⅲ-１推進'!$CO:$CO,LOOKUP(2,1/('Ⅲ-１推進'!$CO$13:$CO$90000&lt;&gt;""), ROW('Ⅲ-１推進'!$CO$13:$CO$90000))),INDEX('Ⅲ-１推進'!$CO:$CO,13):INDEX('Ⅲ-１推進'!$CO:$CO,13))</definedName>
    <definedName name="定額推進事業国庫交付金" localSheetId="1">IFERROR(INDEX('Ⅲ-１推進'!$AI:$AI,13):INDEX('Ⅲ-１推進'!$AI:$AI,LOOKUP(2,1/('Ⅲ-１推進'!$AI$13:$AI$90000&lt;&gt;""), ROW('Ⅲ-１推進'!$AI$13:$AI$90000))),INDEX('Ⅲ-１推進'!$AI:$AI,13):INDEX('Ⅲ-１推進'!$AI:$AI,13))</definedName>
    <definedName name="定額推進事業事業費" localSheetId="1">IFERROR(INDEX('Ⅲ-１推進'!$AH:$AH,13):INDEX('Ⅲ-１推進'!$AH:$AH,LOOKUP(2,1/('Ⅲ-１推進'!$AH$13:$AH$90000&lt;&gt;""), ROW('Ⅲ-１推進'!$AH$13:$AH$90000))),INDEX('Ⅲ-１推進'!$AH:$AH,13):INDEX('Ⅲ-１推進'!$AH:$AH,13))</definedName>
    <definedName name="定額推進体制国庫交付金" localSheetId="1">IFERROR(INDEX('Ⅲ-１推進'!$AK:$AK,13):INDEX('Ⅲ-１推進'!$AK:$AK,LOOKUP(2,1/('Ⅲ-１推進'!$AK$13:$AK$90000&lt;&gt;""), ROW('Ⅲ-１推進'!$AK$13:$AK$90000))),INDEX('Ⅲ-１推進'!$AK:$AK,13):INDEX('Ⅲ-１推進'!$AK:$AK,13))</definedName>
    <definedName name="定額推進体制事業費" localSheetId="1">IFERROR(INDEX('Ⅲ-１推進'!$AJ:$AJ,13):INDEX('Ⅲ-１推進'!$AJ:$AJ,LOOKUP(2,1/('Ⅲ-１推進'!$AJ$13:$AJ$90000&lt;&gt;""), ROW('Ⅲ-１推進'!$AJ$13:$AJ$90000))),INDEX('Ⅲ-１推進'!$AJ:$AJ,13):INDEX('Ⅲ-１推進'!$AJ:$AJ,13))</definedName>
    <definedName name="定額生息環境国庫交付金" localSheetId="1">IFERROR(INDEX('Ⅲ-１推進'!$AQ:$AQ,13):INDEX('Ⅲ-１推進'!$AQ:$AQ,LOOKUP(2,1/('Ⅲ-１推進'!$AQ$13:$AQ$90000&lt;&gt;""), ROW('Ⅲ-１推進'!$AQ$13:$AQ$90000))),INDEX('Ⅲ-１推進'!$AQ:$AQ,13):INDEX('Ⅲ-１推進'!$AQ:$AQ,13))</definedName>
    <definedName name="定額生息環境事業費" localSheetId="1">IFERROR(INDEX('Ⅲ-１推進'!$AP:$AP,13):INDEX('Ⅲ-１推進'!$AP:$AP,LOOKUP(2,1/('Ⅲ-１推進'!$AP$13:$AP$90000&lt;&gt;""), ROW('Ⅲ-１推進'!$AP$13:$AP$90000))),INDEX('Ⅲ-１推進'!$AP:$AP,13):INDEX('Ⅲ-１推進'!$AP:$AP,13))</definedName>
    <definedName name="定額被害防除国庫交付金" localSheetId="1">IFERROR(INDEX('Ⅲ-１推進'!$AO:$AO,13):INDEX('Ⅲ-１推進'!$AO:$AO,LOOKUP(2,1/('Ⅲ-１推進'!$AO$13:$AO$90000&lt;&gt;""), ROW('Ⅲ-１推進'!$AO$13:$AO$90000))),INDEX('Ⅲ-１推進'!$AO:$AO,13):INDEX('Ⅲ-１推進'!$AO:$AO,13))</definedName>
    <definedName name="定額被害防除事業費" localSheetId="1">IFERROR(INDEX('Ⅲ-１推進'!$AN:$AN,13):INDEX('Ⅲ-１推進'!$AN:$AN,LOOKUP(2,1/('Ⅲ-１推進'!$AN$13:$AN$90000&lt;&gt;""), ROW('Ⅲ-１推進'!$AN$13:$AN$90000))),INDEX('Ⅲ-１推進'!$AN:$AN,13):INDEX('Ⅲ-１推進'!$AN:$AN,13))</definedName>
    <definedName name="定額有害捕獲国庫交付金" localSheetId="1">IFERROR(INDEX('Ⅲ-１推進'!$AM:$AM,13):INDEX('Ⅲ-１推進'!$AM:$AM,LOOKUP(2,1/('Ⅲ-１推進'!$AM$13:$AM$90000&lt;&gt;""), ROW('Ⅲ-１推進'!$AM$13:$AM$90000))),INDEX('Ⅲ-１推進'!$AM:$AM,13):INDEX('Ⅲ-１推進'!$AM:$AM,13))</definedName>
    <definedName name="定額有害捕獲事業費" localSheetId="1">IFERROR(INDEX('Ⅲ-１推進'!$AL:$AL,13):INDEX('Ⅲ-１推進'!$AL:$AL,LOOKUP(2,1/('Ⅲ-１推進'!$AL$13:$AL$90000&lt;&gt;""), ROW('Ⅲ-１推進'!$AL$13:$AL$90000))),INDEX('Ⅲ-１推進'!$AL:$AL,13):INDEX('Ⅲ-１推進'!$AL:$AL,13))</definedName>
    <definedName name="都道府県" localSheetId="15">#REF!</definedName>
    <definedName name="都道府県">#REF!</definedName>
    <definedName name="二分の一除税額" localSheetId="1">IFERROR(INDEX('Ⅲ-１推進'!$W:$W,13):INDEX('Ⅲ-１推進'!$W:$W,LOOKUP(2,1/('Ⅲ-１推進'!$W$13:$W$90000&lt;&gt;""), ROW('Ⅲ-１推進'!$W$13:$W$90000))),INDEX('Ⅲ-１推進'!$W:$W,13):INDEX('Ⅲ-１推進'!$W:$W,13))</definedName>
    <definedName name="二分の一除税額国費" localSheetId="1">IFERROR(INDEX('Ⅲ-１推進'!$X:$X,13):INDEX('Ⅲ-１推進'!$X:$X,LOOKUP(2,1/('Ⅲ-１推進'!$X$13:$X$90000&lt;&gt;""), ROW('Ⅲ-１推進'!$X$13:$X$90000))),INDEX('Ⅲ-１推進'!$X:$X,13):INDEX('Ⅲ-１推進'!$X:$X,13))</definedName>
    <definedName name="搬入促進国庫交付金" localSheetId="1">IFERROR(INDEX('Ⅲ-１推進'!$BX:$BX,13):INDEX('Ⅲ-１推進'!$BX:$BX,LOOKUP(2,1/('Ⅲ-１推進'!$BX$13:$BX$90000&lt;&gt;""), ROW('Ⅲ-１推進'!$BX$13:$BX$90000))),INDEX('Ⅲ-１推進'!$BX:$BX,13):INDEX('Ⅲ-１推進'!$BX:$BX,13))</definedName>
    <definedName name="搬入促進事業費" localSheetId="1">IFERROR(INDEX('Ⅲ-１推進'!$BW:$BW,13):INDEX('Ⅲ-１推進'!$BW:$BW,LOOKUP(2,1/('Ⅲ-１推進'!$BW$13:$BW$90000&lt;&gt;""), ROW('Ⅲ-１推進'!$BW$13:$BW$90000))),INDEX('Ⅲ-１推進'!$BW:$BW,13):INDEX('Ⅲ-１推進'!$BW:$BW,13))</definedName>
    <definedName name="販売拡大支援国庫交付金" localSheetId="1">IFERROR(INDEX('Ⅲ-１推進'!$BV:$BV,13):INDEX('Ⅲ-１推進'!$BV:$BV,LOOKUP(2,1/('Ⅲ-１推進'!$BV$13:$BV$90000&lt;&gt;""), ROW('Ⅲ-１推進'!$BV$13:$BV$90000))),INDEX('Ⅲ-１推進'!$BV:$BV,13):INDEX('Ⅲ-１推進'!$BV:$BV,13))</definedName>
    <definedName name="販売拡大支援事業費" localSheetId="1">IFERROR(INDEX('Ⅲ-１推進'!$BU:$BU,13):INDEX('Ⅲ-１推進'!$BU:$BU,LOOKUP(2,1/('Ⅲ-１推進'!$BU$13:$BU$90000&lt;&gt;""), ROW('Ⅲ-１推進'!$BU$13:$BU$90000))),INDEX('Ⅲ-１推進'!$BU:$BU,13):INDEX('Ⅲ-１推進'!$BU:$BU,13))</definedName>
    <definedName name="被害防除国庫交付金" localSheetId="1">IFERROR(INDEX('Ⅲ-１推進'!$S:$S,13):INDEX('Ⅲ-１推進'!$S:$S,LOOKUP(2,1/('Ⅲ-１推進'!$S$13:$S$90000&lt;&gt;""), ROW('Ⅲ-１推進'!$S$13:$S$90000))),INDEX('Ⅲ-１推進'!$S:$S,13):INDEX('Ⅲ-１推進'!$S:$S,13))</definedName>
    <definedName name="被害防除事業費" localSheetId="1">IFERROR(INDEX('Ⅲ-１推進'!$R:$R,13):INDEX('Ⅲ-１推進'!$R:$R,LOOKUP(2,1/('Ⅲ-１推進'!$R$13:$R$90000&lt;&gt;""), ROW('Ⅲ-１推進'!$R$13:$R$90000))),INDEX('Ⅲ-１推進'!$R:$R,13):INDEX('Ⅲ-１推進'!$R:$R,13))</definedName>
    <definedName name="捕獲サポート国庫交付金" localSheetId="1">IFERROR(INDEX('Ⅲ-１推進'!$CJ:$CJ,13):INDEX('Ⅲ-１推進'!$CJ:$CJ,LOOKUP(2,1/('Ⅲ-１推進'!$CJ$13:$CJ$90000&lt;&gt;""), ROW('Ⅲ-１推進'!$CJ$13:$CJ$90000))),INDEX('Ⅲ-１推進'!$CJ:$CJ,13):INDEX('Ⅲ-１推進'!$CJ:$CJ,13))</definedName>
    <definedName name="捕獲サポート事業費" localSheetId="1">IFERROR(INDEX('Ⅲ-１推進'!$CI:$CI,13):INDEX('Ⅲ-１推進'!$CI:$CI,LOOKUP(2,1/('Ⅲ-１推進'!$CI$13:$CI$90000&lt;&gt;""), ROW('Ⅲ-１推進'!$CI$13:$CI$90000))),INDEX('Ⅲ-１推進'!$CI:$CI,13):INDEX('Ⅲ-１推進'!$CI:$CI,13))</definedName>
    <definedName name="放射性影響国庫交付金" localSheetId="1">IFERROR(INDEX('Ⅲ-１推進'!$CD:$CD,13):INDEX('Ⅲ-１推進'!$CD:$CD,LOOKUP(2,1/('Ⅲ-１推進'!$CD$13:$CD$90000&lt;&gt;""), ROW('Ⅲ-１推進'!$CD$13:$CD$90000))),INDEX('Ⅲ-１推進'!$CD:$CD,13):INDEX('Ⅲ-１推進'!$CD:$CD,13))</definedName>
    <definedName name="放射性影響事業費" localSheetId="1">IFERROR(INDEX('Ⅲ-１推進'!$CC:$CC,13):INDEX('Ⅲ-１推進'!$CC:$CC,LOOKUP(2,1/('Ⅲ-１推進'!$CC$13:$CC$90000&lt;&gt;""), ROW('Ⅲ-１推進'!$CC$13:$CC$90000))),INDEX('Ⅲ-１推進'!$CC:$CC,13):INDEX('Ⅲ-１推進'!$CC:$CC,13))</definedName>
    <definedName name="有害捕獲国庫交付金" localSheetId="1">IFERROR(INDEX('Ⅲ-１推進'!$Q:$Q,13):INDEX('Ⅲ-１推進'!$Q:$Q,LOOKUP(2,1/('Ⅲ-１推進'!$Q$13:$Q$90000&lt;&gt;""), ROW('Ⅲ-１推進'!$Q$13:$Q$90000))),INDEX('Ⅲ-１推進'!$Q:$Q,13):INDEX('Ⅲ-１推進'!$Q:$Q,13))</definedName>
    <definedName name="有害捕獲事業費" localSheetId="1">IFERROR(INDEX('Ⅲ-１推進'!$P:$P,13):INDEX('Ⅲ-１推進'!$P:$P,LOOKUP(2,1/('Ⅲ-１推進'!$P$13:$P$90000&lt;&gt;""), ROW('Ⅲ-１推進'!$P$13:$P$90000))),INDEX('Ⅲ-１推進'!$P:$P,13):INDEX('Ⅲ-１推進'!$P:$P,13))</definedName>
    <definedName name="誘導捕獲柵わな国庫交付金" localSheetId="1">IFERROR(INDEX('Ⅲ-１推進'!$BP:$BP,13):INDEX('Ⅲ-１推進'!$BP:$BP,LOOKUP(2,1/('Ⅲ-１推進'!$BP$13:$BP$90000&lt;&gt;""), ROW('Ⅲ-１推進'!$BP$13:$BP$90000))),INDEX('Ⅲ-１推進'!$BP:$BP,13):INDEX('Ⅲ-１推進'!$BP:$BP,13))</definedName>
    <definedName name="誘導捕獲柵わな事業費" localSheetId="1">IFERROR(INDEX('Ⅲ-１推進'!$BO:$BO,13):INDEX('Ⅲ-１推進'!$BO:$BO,LOOKUP(2,1/('Ⅲ-１推進'!$BO$13:$BO$90000&lt;&gt;""), ROW('Ⅲ-１推進'!$BO$13:$BO$90000))),INDEX('Ⅲ-１推進'!$BO:$BO,13):INDEX('Ⅲ-１推進'!$BO:$BO,13))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3" i="96" l="1"/>
  <c r="AF13" i="96"/>
  <c r="AG13" i="96"/>
  <c r="AD13" i="96"/>
  <c r="W13" i="96"/>
  <c r="V13" i="96"/>
  <c r="T13" i="96"/>
  <c r="S13" i="96"/>
  <c r="Q13" i="96"/>
  <c r="O13" i="96"/>
  <c r="K13" i="96"/>
  <c r="M13" i="96"/>
  <c r="G13" i="96"/>
  <c r="L14" i="57" l="1"/>
  <c r="L15" i="57"/>
  <c r="L16" i="57"/>
  <c r="L17" i="57"/>
  <c r="L18" i="57"/>
  <c r="L19" i="57"/>
  <c r="L20" i="57"/>
  <c r="L21" i="57"/>
  <c r="L22" i="57"/>
  <c r="L23" i="57"/>
  <c r="L24" i="57"/>
  <c r="L25" i="57"/>
  <c r="L26" i="57"/>
  <c r="L27" i="57"/>
  <c r="L28" i="57"/>
  <c r="L29" i="57"/>
  <c r="L30" i="57"/>
  <c r="L31" i="57"/>
  <c r="L32" i="57"/>
  <c r="L33" i="57"/>
  <c r="L13" i="57"/>
  <c r="F105" i="71"/>
  <c r="AF14" i="96"/>
  <c r="AG17" i="96"/>
  <c r="AG16" i="96"/>
  <c r="AG15" i="96"/>
  <c r="AD16" i="96"/>
  <c r="AE16" i="96"/>
  <c r="AF16" i="96"/>
  <c r="AD17" i="96"/>
  <c r="AE17" i="96"/>
  <c r="AF17" i="96"/>
  <c r="AD18" i="96"/>
  <c r="AE18" i="96"/>
  <c r="AF18" i="96"/>
  <c r="AG18" i="96"/>
  <c r="AD19" i="96"/>
  <c r="AG19" i="96" s="1"/>
  <c r="AE19" i="96"/>
  <c r="AF19" i="96"/>
  <c r="AD20" i="96"/>
  <c r="AE20" i="96"/>
  <c r="AF20" i="96"/>
  <c r="AG20" i="96"/>
  <c r="AD21" i="96"/>
  <c r="AE21" i="96"/>
  <c r="AF21" i="96"/>
  <c r="AG21" i="96"/>
  <c r="AD22" i="96"/>
  <c r="AG22" i="96" s="1"/>
  <c r="AE22" i="96"/>
  <c r="AF22" i="96"/>
  <c r="AD23" i="96"/>
  <c r="AE23" i="96"/>
  <c r="AF23" i="96"/>
  <c r="AG23" i="96"/>
  <c r="AD24" i="96"/>
  <c r="AE24" i="96"/>
  <c r="AF24" i="96"/>
  <c r="AG24" i="96"/>
  <c r="AD25" i="96"/>
  <c r="AG25" i="96" s="1"/>
  <c r="AE25" i="96"/>
  <c r="AF25" i="96"/>
  <c r="AD26" i="96"/>
  <c r="AE26" i="96"/>
  <c r="AF26" i="96"/>
  <c r="AG26" i="96"/>
  <c r="AD27" i="96"/>
  <c r="AE27" i="96"/>
  <c r="AF27" i="96"/>
  <c r="AG27" i="96"/>
  <c r="AD28" i="96"/>
  <c r="AG28" i="96" s="1"/>
  <c r="AE28" i="96"/>
  <c r="AF28" i="96"/>
  <c r="AD29" i="96"/>
  <c r="AE29" i="96"/>
  <c r="AF29" i="96"/>
  <c r="AG29" i="96"/>
  <c r="AD30" i="96"/>
  <c r="AE30" i="96"/>
  <c r="AF30" i="96"/>
  <c r="AG30" i="96"/>
  <c r="AD31" i="96"/>
  <c r="AG31" i="96" s="1"/>
  <c r="AE31" i="96"/>
  <c r="AF31" i="96"/>
  <c r="AD32" i="96"/>
  <c r="AE32" i="96"/>
  <c r="AF32" i="96"/>
  <c r="AG32" i="96"/>
  <c r="AD33" i="96"/>
  <c r="AE33" i="96"/>
  <c r="AF33" i="96"/>
  <c r="AG33" i="96"/>
  <c r="AD34" i="96"/>
  <c r="AG34" i="96" s="1"/>
  <c r="AE34" i="96"/>
  <c r="AF34" i="96"/>
  <c r="AD35" i="96"/>
  <c r="AE35" i="96"/>
  <c r="AF35" i="96"/>
  <c r="AG35" i="96"/>
  <c r="AD36" i="96"/>
  <c r="AE36" i="96"/>
  <c r="AF36" i="96"/>
  <c r="AG36" i="96"/>
  <c r="AD37" i="96"/>
  <c r="AG37" i="96" s="1"/>
  <c r="AE37" i="96"/>
  <c r="AF37" i="96"/>
  <c r="AD38" i="96"/>
  <c r="AE38" i="96"/>
  <c r="AF38" i="96"/>
  <c r="AG38" i="96"/>
  <c r="AD39" i="96"/>
  <c r="AE39" i="96"/>
  <c r="AF39" i="96"/>
  <c r="AG39" i="96"/>
  <c r="AD40" i="96"/>
  <c r="AG40" i="96" s="1"/>
  <c r="AE40" i="96"/>
  <c r="AF40" i="96"/>
  <c r="AD41" i="96"/>
  <c r="AE41" i="96"/>
  <c r="AF41" i="96"/>
  <c r="AG41" i="96"/>
  <c r="AD42" i="96"/>
  <c r="AE42" i="96"/>
  <c r="AF42" i="96"/>
  <c r="AG42" i="96"/>
  <c r="AD43" i="96"/>
  <c r="AG43" i="96" s="1"/>
  <c r="AE43" i="96"/>
  <c r="AF43" i="96"/>
  <c r="AD44" i="96"/>
  <c r="AE44" i="96"/>
  <c r="AF44" i="96"/>
  <c r="AG44" i="96"/>
  <c r="AD45" i="96"/>
  <c r="AE45" i="96"/>
  <c r="AF45" i="96"/>
  <c r="AG45" i="96"/>
  <c r="AD46" i="96"/>
  <c r="AG46" i="96" s="1"/>
  <c r="AE46" i="96"/>
  <c r="AF46" i="96"/>
  <c r="AD47" i="96"/>
  <c r="AE47" i="96"/>
  <c r="AF47" i="96"/>
  <c r="AG47" i="96"/>
  <c r="AD48" i="96"/>
  <c r="AE48" i="96"/>
  <c r="AF48" i="96"/>
  <c r="AG48" i="96"/>
  <c r="AD49" i="96"/>
  <c r="AG49" i="96" s="1"/>
  <c r="AE49" i="96"/>
  <c r="AF49" i="96"/>
  <c r="AD50" i="96"/>
  <c r="AE50" i="96"/>
  <c r="AF50" i="96"/>
  <c r="AG50" i="96"/>
  <c r="AD51" i="96"/>
  <c r="AE51" i="96"/>
  <c r="AF51" i="96"/>
  <c r="AG51" i="96"/>
  <c r="AD52" i="96"/>
  <c r="AE52" i="96"/>
  <c r="AF52" i="96"/>
  <c r="AG52" i="96" s="1"/>
  <c r="AD53" i="96"/>
  <c r="AE53" i="96"/>
  <c r="AF53" i="96"/>
  <c r="AG53" i="96"/>
  <c r="AD54" i="96"/>
  <c r="AE54" i="96"/>
  <c r="AF54" i="96"/>
  <c r="AG54" i="96"/>
  <c r="AD55" i="96"/>
  <c r="AE55" i="96"/>
  <c r="AG55" i="96" s="1"/>
  <c r="AF55" i="96"/>
  <c r="AD56" i="96"/>
  <c r="AE56" i="96"/>
  <c r="AF56" i="96"/>
  <c r="AG56" i="96"/>
  <c r="AD57" i="96"/>
  <c r="AE57" i="96"/>
  <c r="AF57" i="96"/>
  <c r="AG57" i="96"/>
  <c r="AD58" i="96"/>
  <c r="AE58" i="96"/>
  <c r="AF58" i="96"/>
  <c r="AG58" i="96"/>
  <c r="AD59" i="96"/>
  <c r="AE59" i="96"/>
  <c r="AF59" i="96"/>
  <c r="AG59" i="96"/>
  <c r="AD60" i="96"/>
  <c r="AE60" i="96"/>
  <c r="AF60" i="96"/>
  <c r="AG60" i="96"/>
  <c r="AD61" i="96"/>
  <c r="AE61" i="96"/>
  <c r="AF61" i="96"/>
  <c r="AG61" i="96"/>
  <c r="AD62" i="96"/>
  <c r="AE62" i="96"/>
  <c r="AF62" i="96"/>
  <c r="AG62" i="96"/>
  <c r="AD63" i="96"/>
  <c r="AE63" i="96"/>
  <c r="AF63" i="96"/>
  <c r="AG63" i="96"/>
  <c r="AD64" i="96"/>
  <c r="AE64" i="96"/>
  <c r="AF64" i="96"/>
  <c r="AG64" i="96"/>
  <c r="AD65" i="96"/>
  <c r="AE65" i="96"/>
  <c r="AF65" i="96"/>
  <c r="AG65" i="96"/>
  <c r="AD66" i="96"/>
  <c r="AE66" i="96"/>
  <c r="AF66" i="96"/>
  <c r="AG66" i="96"/>
  <c r="AD67" i="96"/>
  <c r="AE67" i="96"/>
  <c r="AF67" i="96"/>
  <c r="AG67" i="96"/>
  <c r="AD68" i="96"/>
  <c r="AE68" i="96"/>
  <c r="AF68" i="96"/>
  <c r="AG68" i="96"/>
  <c r="AD69" i="96"/>
  <c r="AE69" i="96"/>
  <c r="AF69" i="96"/>
  <c r="AG69" i="96"/>
  <c r="AD70" i="96"/>
  <c r="AE70" i="96"/>
  <c r="AF70" i="96"/>
  <c r="AG70" i="96"/>
  <c r="AD71" i="96"/>
  <c r="AE71" i="96"/>
  <c r="AF71" i="96"/>
  <c r="AG71" i="96"/>
  <c r="AD72" i="96"/>
  <c r="AE72" i="96"/>
  <c r="AF72" i="96"/>
  <c r="AG72" i="96"/>
  <c r="AD73" i="96"/>
  <c r="AE73" i="96"/>
  <c r="AF73" i="96"/>
  <c r="AG73" i="96"/>
  <c r="AD74" i="96"/>
  <c r="AE74" i="96"/>
  <c r="AF74" i="96"/>
  <c r="AG74" i="96"/>
  <c r="AD75" i="96"/>
  <c r="AE75" i="96"/>
  <c r="AF75" i="96"/>
  <c r="AG75" i="96"/>
  <c r="AD76" i="96"/>
  <c r="AE76" i="96"/>
  <c r="AF76" i="96"/>
  <c r="AG76" i="96"/>
  <c r="AD77" i="96"/>
  <c r="AE77" i="96"/>
  <c r="AF77" i="96"/>
  <c r="AG77" i="96"/>
  <c r="AD78" i="96"/>
  <c r="AE78" i="96"/>
  <c r="AF78" i="96"/>
  <c r="AG78" i="96"/>
  <c r="AD79" i="96"/>
  <c r="AE79" i="96"/>
  <c r="AF79" i="96"/>
  <c r="AG79" i="96"/>
  <c r="AD80" i="96"/>
  <c r="AE80" i="96"/>
  <c r="AF80" i="96"/>
  <c r="AG80" i="96"/>
  <c r="AD81" i="96"/>
  <c r="AE81" i="96"/>
  <c r="AF81" i="96"/>
  <c r="AG81" i="96"/>
  <c r="AD82" i="96"/>
  <c r="AE82" i="96"/>
  <c r="AF82" i="96"/>
  <c r="AG82" i="96"/>
  <c r="AD83" i="96"/>
  <c r="AE83" i="96"/>
  <c r="AF83" i="96"/>
  <c r="AG83" i="96"/>
  <c r="AD84" i="96"/>
  <c r="AE84" i="96"/>
  <c r="AF84" i="96"/>
  <c r="AG84" i="96"/>
  <c r="AD85" i="96"/>
  <c r="AE85" i="96"/>
  <c r="AF85" i="96"/>
  <c r="AG85" i="96"/>
  <c r="AD86" i="96"/>
  <c r="AE86" i="96"/>
  <c r="AF86" i="96"/>
  <c r="AG86" i="96"/>
  <c r="AD87" i="96"/>
  <c r="AE87" i="96"/>
  <c r="AF87" i="96"/>
  <c r="AG87" i="96"/>
  <c r="AD88" i="96"/>
  <c r="AE88" i="96"/>
  <c r="AF88" i="96"/>
  <c r="AG88" i="96"/>
  <c r="AD89" i="96"/>
  <c r="AE89" i="96"/>
  <c r="AF89" i="96"/>
  <c r="AG89" i="96"/>
  <c r="AD90" i="96"/>
  <c r="AE90" i="96"/>
  <c r="AF90" i="96"/>
  <c r="AG90" i="96"/>
  <c r="AD91" i="96"/>
  <c r="AE91" i="96"/>
  <c r="AF91" i="96"/>
  <c r="AG91" i="96"/>
  <c r="AD92" i="96"/>
  <c r="AE92" i="96"/>
  <c r="AF92" i="96"/>
  <c r="AG92" i="96"/>
  <c r="AD93" i="96"/>
  <c r="AE93" i="96"/>
  <c r="AF93" i="96"/>
  <c r="AG93" i="96"/>
  <c r="AD94" i="96"/>
  <c r="AE94" i="96"/>
  <c r="AF94" i="96"/>
  <c r="AG94" i="96"/>
  <c r="AD95" i="96"/>
  <c r="AE95" i="96"/>
  <c r="AF95" i="96"/>
  <c r="AG95" i="96"/>
  <c r="AD96" i="96"/>
  <c r="AE96" i="96"/>
  <c r="AF96" i="96"/>
  <c r="AG96" i="96"/>
  <c r="AD97" i="96"/>
  <c r="AE97" i="96"/>
  <c r="AF97" i="96"/>
  <c r="AG97" i="96"/>
  <c r="AD98" i="96"/>
  <c r="AE98" i="96"/>
  <c r="AF98" i="96"/>
  <c r="AG98" i="96"/>
  <c r="AD99" i="96"/>
  <c r="AE99" i="96"/>
  <c r="AF99" i="96"/>
  <c r="AG99" i="96"/>
  <c r="AD100" i="96"/>
  <c r="AE100" i="96"/>
  <c r="AF100" i="96"/>
  <c r="AG100" i="96"/>
  <c r="AD101" i="96"/>
  <c r="AE101" i="96"/>
  <c r="AF101" i="96"/>
  <c r="AG101" i="96"/>
  <c r="AD102" i="96"/>
  <c r="AE102" i="96"/>
  <c r="AF102" i="96"/>
  <c r="AG102" i="96"/>
  <c r="AD103" i="96"/>
  <c r="AE103" i="96"/>
  <c r="AF103" i="96"/>
  <c r="AG103" i="96"/>
  <c r="AD104" i="96"/>
  <c r="AE104" i="96"/>
  <c r="AF104" i="96"/>
  <c r="AG104" i="96"/>
  <c r="AD105" i="96"/>
  <c r="AE105" i="96"/>
  <c r="AF105" i="96"/>
  <c r="AG105" i="96"/>
  <c r="AD106" i="96"/>
  <c r="AE106" i="96"/>
  <c r="AF106" i="96"/>
  <c r="AG106" i="96" s="1"/>
  <c r="AD107" i="96"/>
  <c r="AE107" i="96"/>
  <c r="AF107" i="96"/>
  <c r="AG107" i="96"/>
  <c r="AD108" i="96"/>
  <c r="AE108" i="96"/>
  <c r="AF108" i="96"/>
  <c r="AG108" i="96"/>
  <c r="AD109" i="96"/>
  <c r="AE109" i="96"/>
  <c r="AF109" i="96"/>
  <c r="AG109" i="96" s="1"/>
  <c r="AD110" i="96"/>
  <c r="AE110" i="96"/>
  <c r="AF110" i="96"/>
  <c r="AG110" i="96"/>
  <c r="AD111" i="96"/>
  <c r="AE111" i="96"/>
  <c r="AF111" i="96"/>
  <c r="AG111" i="96"/>
  <c r="AD112" i="96"/>
  <c r="AE112" i="96"/>
  <c r="AF112" i="96"/>
  <c r="AG112" i="96" s="1"/>
  <c r="AD113" i="96"/>
  <c r="AE113" i="96"/>
  <c r="AF113" i="96"/>
  <c r="AG113" i="96"/>
  <c r="AD114" i="96"/>
  <c r="AE114" i="96"/>
  <c r="AF114" i="96"/>
  <c r="AG114" i="96"/>
  <c r="AD115" i="96"/>
  <c r="AE115" i="96"/>
  <c r="AF115" i="96"/>
  <c r="AG115" i="96"/>
  <c r="AD116" i="96"/>
  <c r="AE116" i="96"/>
  <c r="AF116" i="96"/>
  <c r="AG116" i="96"/>
  <c r="AD117" i="96"/>
  <c r="AE117" i="96"/>
  <c r="AF117" i="96"/>
  <c r="AG117" i="96"/>
  <c r="AD118" i="96"/>
  <c r="AE118" i="96"/>
  <c r="AF118" i="96"/>
  <c r="AG118" i="96"/>
  <c r="AD119" i="96"/>
  <c r="AE119" i="96"/>
  <c r="AF119" i="96"/>
  <c r="AG119" i="96"/>
  <c r="AD120" i="96"/>
  <c r="AE120" i="96"/>
  <c r="AF120" i="96"/>
  <c r="AG120" i="96"/>
  <c r="AD121" i="96"/>
  <c r="AE121" i="96"/>
  <c r="AF121" i="96"/>
  <c r="AG121" i="96"/>
  <c r="AD122" i="96"/>
  <c r="AE122" i="96"/>
  <c r="AF122" i="96"/>
  <c r="AG122" i="96"/>
  <c r="AD123" i="96"/>
  <c r="AE123" i="96"/>
  <c r="AF123" i="96"/>
  <c r="AG123" i="96"/>
  <c r="AD124" i="96"/>
  <c r="AE124" i="96"/>
  <c r="AF124" i="96"/>
  <c r="AG124" i="96"/>
  <c r="AD125" i="96"/>
  <c r="AE125" i="96"/>
  <c r="AF125" i="96"/>
  <c r="AG125" i="96"/>
  <c r="AD126" i="96"/>
  <c r="AE126" i="96"/>
  <c r="AF126" i="96"/>
  <c r="AG126" i="96"/>
  <c r="AD127" i="96"/>
  <c r="AE127" i="96"/>
  <c r="AF127" i="96"/>
  <c r="AG127" i="96"/>
  <c r="AD128" i="96"/>
  <c r="AE128" i="96"/>
  <c r="AF128" i="96"/>
  <c r="AG128" i="96"/>
  <c r="AD129" i="96"/>
  <c r="AE129" i="96"/>
  <c r="AF129" i="96"/>
  <c r="AG129" i="96"/>
  <c r="AD130" i="96"/>
  <c r="AE130" i="96"/>
  <c r="AF130" i="96"/>
  <c r="AG130" i="96"/>
  <c r="AD131" i="96"/>
  <c r="AE131" i="96"/>
  <c r="AF131" i="96"/>
  <c r="AG131" i="96"/>
  <c r="AD132" i="96"/>
  <c r="AE132" i="96"/>
  <c r="AF132" i="96"/>
  <c r="AG132" i="96"/>
  <c r="AD133" i="96"/>
  <c r="AE133" i="96"/>
  <c r="AF133" i="96"/>
  <c r="AG133" i="96"/>
  <c r="AD134" i="96"/>
  <c r="AE134" i="96"/>
  <c r="AF134" i="96"/>
  <c r="AG134" i="96"/>
  <c r="AD135" i="96"/>
  <c r="AE135" i="96"/>
  <c r="AF135" i="96"/>
  <c r="AG135" i="96"/>
  <c r="AD136" i="96"/>
  <c r="AE136" i="96"/>
  <c r="AF136" i="96"/>
  <c r="AG136" i="96"/>
  <c r="AD137" i="96"/>
  <c r="AE137" i="96"/>
  <c r="AF137" i="96"/>
  <c r="AG137" i="96"/>
  <c r="AD138" i="96"/>
  <c r="AE138" i="96"/>
  <c r="AF138" i="96"/>
  <c r="AG138" i="96"/>
  <c r="AD139" i="96"/>
  <c r="AE139" i="96"/>
  <c r="AF139" i="96"/>
  <c r="AG139" i="96"/>
  <c r="AD140" i="96"/>
  <c r="AE140" i="96"/>
  <c r="AF140" i="96"/>
  <c r="AG140" i="96"/>
  <c r="AD141" i="96"/>
  <c r="AE141" i="96"/>
  <c r="AF141" i="96"/>
  <c r="AG141" i="96"/>
  <c r="AD142" i="96"/>
  <c r="AE142" i="96"/>
  <c r="AF142" i="96"/>
  <c r="AG142" i="96"/>
  <c r="AD143" i="96"/>
  <c r="AE143" i="96"/>
  <c r="AF143" i="96"/>
  <c r="AG143" i="96"/>
  <c r="AD144" i="96"/>
  <c r="AE144" i="96"/>
  <c r="AF144" i="96"/>
  <c r="AG144" i="96"/>
  <c r="AD145" i="96"/>
  <c r="AE145" i="96"/>
  <c r="AF145" i="96"/>
  <c r="AG145" i="96"/>
  <c r="AD146" i="96"/>
  <c r="AE146" i="96"/>
  <c r="AF146" i="96"/>
  <c r="AG146" i="96"/>
  <c r="AD147" i="96"/>
  <c r="AE147" i="96"/>
  <c r="AF147" i="96"/>
  <c r="AG147" i="96"/>
  <c r="AD148" i="96"/>
  <c r="AE148" i="96"/>
  <c r="AF148" i="96"/>
  <c r="AG148" i="96"/>
  <c r="AD149" i="96"/>
  <c r="AE149" i="96"/>
  <c r="AF149" i="96"/>
  <c r="AG149" i="96"/>
  <c r="AD150" i="96"/>
  <c r="AE150" i="96"/>
  <c r="AF150" i="96"/>
  <c r="AG150" i="96"/>
  <c r="AD151" i="96"/>
  <c r="AE151" i="96"/>
  <c r="AF151" i="96"/>
  <c r="AG151" i="96"/>
  <c r="AD152" i="96"/>
  <c r="AE152" i="96"/>
  <c r="AF152" i="96"/>
  <c r="AG152" i="96"/>
  <c r="AD153" i="96"/>
  <c r="AE153" i="96"/>
  <c r="AF153" i="96"/>
  <c r="AG153" i="96"/>
  <c r="AD154" i="96"/>
  <c r="AE154" i="96"/>
  <c r="AF154" i="96"/>
  <c r="AG154" i="96"/>
  <c r="AD155" i="96"/>
  <c r="AE155" i="96"/>
  <c r="AF155" i="96"/>
  <c r="AG155" i="96"/>
  <c r="AD156" i="96"/>
  <c r="AE156" i="96"/>
  <c r="AF156" i="96"/>
  <c r="AG156" i="96"/>
  <c r="AD157" i="96"/>
  <c r="AE157" i="96"/>
  <c r="AF157" i="96"/>
  <c r="AG157" i="96"/>
  <c r="AD158" i="96"/>
  <c r="AE158" i="96"/>
  <c r="AF158" i="96"/>
  <c r="AG158" i="96"/>
  <c r="AD159" i="96"/>
  <c r="AE159" i="96"/>
  <c r="AF159" i="96"/>
  <c r="AG159" i="96"/>
  <c r="AD160" i="96"/>
  <c r="AE160" i="96"/>
  <c r="AF160" i="96"/>
  <c r="AG160" i="96"/>
  <c r="AD161" i="96"/>
  <c r="AE161" i="96"/>
  <c r="AF161" i="96"/>
  <c r="AG161" i="96"/>
  <c r="AD162" i="96"/>
  <c r="AE162" i="96"/>
  <c r="AF162" i="96"/>
  <c r="AG162" i="96"/>
  <c r="AD163" i="96"/>
  <c r="AE163" i="96"/>
  <c r="AF163" i="96"/>
  <c r="AG163" i="96"/>
  <c r="AD164" i="96"/>
  <c r="AE164" i="96"/>
  <c r="AF164" i="96"/>
  <c r="AG164" i="96"/>
  <c r="AD165" i="96"/>
  <c r="AE165" i="96"/>
  <c r="AF165" i="96"/>
  <c r="AG165" i="96"/>
  <c r="AD166" i="96"/>
  <c r="AE166" i="96"/>
  <c r="AF166" i="96"/>
  <c r="AG166" i="96"/>
  <c r="AD167" i="96"/>
  <c r="AE167" i="96"/>
  <c r="AF167" i="96"/>
  <c r="AG167" i="96"/>
  <c r="AD168" i="96"/>
  <c r="AE168" i="96"/>
  <c r="AF168" i="96"/>
  <c r="AG168" i="96"/>
  <c r="AD169" i="96"/>
  <c r="AE169" i="96"/>
  <c r="AF169" i="96"/>
  <c r="AG169" i="96"/>
  <c r="AD170" i="96"/>
  <c r="AE170" i="96"/>
  <c r="AF170" i="96"/>
  <c r="AG170" i="96"/>
  <c r="AD171" i="96"/>
  <c r="AE171" i="96"/>
  <c r="AF171" i="96"/>
  <c r="AG171" i="96"/>
  <c r="AD172" i="96"/>
  <c r="AE172" i="96"/>
  <c r="AF172" i="96"/>
  <c r="AG172" i="96"/>
  <c r="AD173" i="96"/>
  <c r="AE173" i="96"/>
  <c r="AF173" i="96"/>
  <c r="AG173" i="96"/>
  <c r="AD174" i="96"/>
  <c r="AE174" i="96"/>
  <c r="AF174" i="96"/>
  <c r="AG174" i="96"/>
  <c r="AD175" i="96"/>
  <c r="AE175" i="96"/>
  <c r="AF175" i="96"/>
  <c r="AG175" i="96"/>
  <c r="AD176" i="96"/>
  <c r="AE176" i="96"/>
  <c r="AF176" i="96"/>
  <c r="AG176" i="96"/>
  <c r="AD177" i="96"/>
  <c r="AE177" i="96"/>
  <c r="AF177" i="96"/>
  <c r="AG177" i="96"/>
  <c r="AD178" i="96"/>
  <c r="AE178" i="96"/>
  <c r="AF178" i="96"/>
  <c r="AG178" i="96"/>
  <c r="AD179" i="96"/>
  <c r="AE179" i="96"/>
  <c r="AF179" i="96"/>
  <c r="AG179" i="96"/>
  <c r="AD180" i="96"/>
  <c r="AE180" i="96"/>
  <c r="AF180" i="96"/>
  <c r="AG180" i="96"/>
  <c r="AD181" i="96"/>
  <c r="AE181" i="96"/>
  <c r="AF181" i="96"/>
  <c r="AG181" i="96"/>
  <c r="AD182" i="96"/>
  <c r="AE182" i="96"/>
  <c r="AF182" i="96"/>
  <c r="AG182" i="96"/>
  <c r="AD183" i="96"/>
  <c r="AE183" i="96"/>
  <c r="AF183" i="96"/>
  <c r="AG183" i="96"/>
  <c r="AD184" i="96"/>
  <c r="AE184" i="96"/>
  <c r="AF184" i="96"/>
  <c r="AG184" i="96"/>
  <c r="AD185" i="96"/>
  <c r="AE185" i="96"/>
  <c r="AF185" i="96"/>
  <c r="AG185" i="96"/>
  <c r="AD186" i="96"/>
  <c r="AE186" i="96"/>
  <c r="AF186" i="96"/>
  <c r="AG186" i="96"/>
  <c r="AD187" i="96"/>
  <c r="AE187" i="96"/>
  <c r="AF187" i="96"/>
  <c r="AG187" i="96"/>
  <c r="AD188" i="96"/>
  <c r="AE188" i="96"/>
  <c r="AF188" i="96"/>
  <c r="AG188" i="96"/>
  <c r="AD189" i="96"/>
  <c r="AE189" i="96"/>
  <c r="AF189" i="96"/>
  <c r="AG189" i="96"/>
  <c r="AD190" i="96"/>
  <c r="AE190" i="96"/>
  <c r="AF190" i="96"/>
  <c r="AG190" i="96"/>
  <c r="AD191" i="96"/>
  <c r="AE191" i="96"/>
  <c r="AF191" i="96"/>
  <c r="AG191" i="96"/>
  <c r="AD192" i="96"/>
  <c r="AE192" i="96"/>
  <c r="AF192" i="96"/>
  <c r="AG192" i="96"/>
  <c r="AD193" i="96"/>
  <c r="AE193" i="96"/>
  <c r="AF193" i="96"/>
  <c r="AG193" i="96"/>
  <c r="AD194" i="96"/>
  <c r="AE194" i="96"/>
  <c r="AF194" i="96"/>
  <c r="AG194" i="96"/>
  <c r="AD195" i="96"/>
  <c r="AE195" i="96"/>
  <c r="AF195" i="96"/>
  <c r="AG195" i="96"/>
  <c r="AD196" i="96"/>
  <c r="AE196" i="96"/>
  <c r="AF196" i="96"/>
  <c r="AG196" i="96"/>
  <c r="AD197" i="96"/>
  <c r="AE197" i="96"/>
  <c r="AF197" i="96"/>
  <c r="AG197" i="96"/>
  <c r="AD198" i="96"/>
  <c r="AE198" i="96"/>
  <c r="AF198" i="96"/>
  <c r="AG198" i="96"/>
  <c r="AD199" i="96"/>
  <c r="AE199" i="96"/>
  <c r="AF199" i="96"/>
  <c r="AG199" i="96"/>
  <c r="AD200" i="96"/>
  <c r="AE200" i="96"/>
  <c r="AF200" i="96"/>
  <c r="AG200" i="96"/>
  <c r="AD201" i="96"/>
  <c r="AE201" i="96"/>
  <c r="AF201" i="96"/>
  <c r="AG201" i="96"/>
  <c r="AD202" i="96"/>
  <c r="AE202" i="96"/>
  <c r="AF202" i="96"/>
  <c r="AG202" i="96"/>
  <c r="AD203" i="96"/>
  <c r="AE203" i="96"/>
  <c r="AF203" i="96"/>
  <c r="AG203" i="96"/>
  <c r="AD204" i="96"/>
  <c r="AE204" i="96"/>
  <c r="AF204" i="96"/>
  <c r="AG204" i="96"/>
  <c r="AD205" i="96"/>
  <c r="AE205" i="96"/>
  <c r="AF205" i="96"/>
  <c r="AG205" i="96"/>
  <c r="AD206" i="96"/>
  <c r="AE206" i="96"/>
  <c r="AF206" i="96"/>
  <c r="AG206" i="96"/>
  <c r="AD207" i="96"/>
  <c r="AE207" i="96"/>
  <c r="AF207" i="96"/>
  <c r="AG207" i="96"/>
  <c r="AD208" i="96"/>
  <c r="AE208" i="96"/>
  <c r="AF208" i="96"/>
  <c r="AG208" i="96"/>
  <c r="AD209" i="96"/>
  <c r="AE209" i="96"/>
  <c r="AF209" i="96"/>
  <c r="AG209" i="96"/>
  <c r="AD210" i="96"/>
  <c r="AE210" i="96"/>
  <c r="AF210" i="96"/>
  <c r="AG210" i="96"/>
  <c r="AD211" i="96"/>
  <c r="AE211" i="96"/>
  <c r="AF211" i="96"/>
  <c r="AG211" i="96"/>
  <c r="AD212" i="96"/>
  <c r="AE212" i="96"/>
  <c r="AF212" i="96"/>
  <c r="AG212" i="96"/>
  <c r="AD213" i="96"/>
  <c r="AE213" i="96"/>
  <c r="AF213" i="96"/>
  <c r="AG213" i="96"/>
  <c r="AD214" i="96"/>
  <c r="AE214" i="96"/>
  <c r="AF214" i="96"/>
  <c r="AG214" i="96"/>
  <c r="AD215" i="96"/>
  <c r="AE215" i="96"/>
  <c r="AF215" i="96"/>
  <c r="AG215" i="96"/>
  <c r="AD216" i="96"/>
  <c r="AE216" i="96"/>
  <c r="AF216" i="96"/>
  <c r="AG216" i="96"/>
  <c r="AD217" i="96"/>
  <c r="AE217" i="96"/>
  <c r="AF217" i="96"/>
  <c r="AG217" i="96"/>
  <c r="AD218" i="96"/>
  <c r="AE218" i="96"/>
  <c r="AF218" i="96"/>
  <c r="AG218" i="96"/>
  <c r="AD219" i="96"/>
  <c r="AE219" i="96"/>
  <c r="AF219" i="96"/>
  <c r="AG219" i="96"/>
  <c r="AD220" i="96"/>
  <c r="AE220" i="96"/>
  <c r="AF220" i="96"/>
  <c r="AG220" i="96"/>
  <c r="AD221" i="96"/>
  <c r="AE221" i="96"/>
  <c r="AF221" i="96"/>
  <c r="AG221" i="96"/>
  <c r="AD222" i="96"/>
  <c r="AE222" i="96"/>
  <c r="AF222" i="96"/>
  <c r="AG222" i="96"/>
  <c r="AD223" i="96"/>
  <c r="AE223" i="96"/>
  <c r="AF223" i="96"/>
  <c r="AG223" i="96"/>
  <c r="AD224" i="96"/>
  <c r="AE224" i="96"/>
  <c r="AF224" i="96"/>
  <c r="AG224" i="96"/>
  <c r="AD225" i="96"/>
  <c r="AE225" i="96"/>
  <c r="AF225" i="96"/>
  <c r="AG225" i="96"/>
  <c r="AD226" i="96"/>
  <c r="AE226" i="96"/>
  <c r="AF226" i="96"/>
  <c r="AG226" i="96" s="1"/>
  <c r="AD227" i="96"/>
  <c r="AE227" i="96"/>
  <c r="AF227" i="96"/>
  <c r="AG227" i="96"/>
  <c r="AD228" i="96"/>
  <c r="AE228" i="96"/>
  <c r="AF228" i="96"/>
  <c r="AG228" i="96"/>
  <c r="AD229" i="96"/>
  <c r="AE229" i="96"/>
  <c r="AF229" i="96"/>
  <c r="AG229" i="96"/>
  <c r="AD230" i="96"/>
  <c r="AE230" i="96"/>
  <c r="AF230" i="96"/>
  <c r="AG230" i="96"/>
  <c r="AD231" i="96"/>
  <c r="AE231" i="96"/>
  <c r="AF231" i="96"/>
  <c r="AG231" i="96"/>
  <c r="AD232" i="96"/>
  <c r="AE232" i="96"/>
  <c r="AF232" i="96"/>
  <c r="AG232" i="96"/>
  <c r="AD233" i="96"/>
  <c r="AE233" i="96"/>
  <c r="AF233" i="96"/>
  <c r="AG233" i="96"/>
  <c r="AD234" i="96"/>
  <c r="AE234" i="96"/>
  <c r="AF234" i="96"/>
  <c r="AG234" i="96"/>
  <c r="AD235" i="96"/>
  <c r="AE235" i="96"/>
  <c r="AF235" i="96"/>
  <c r="AG235" i="96"/>
  <c r="AD236" i="96"/>
  <c r="AE236" i="96"/>
  <c r="AF236" i="96"/>
  <c r="AG236" i="96"/>
  <c r="AD237" i="96"/>
  <c r="AE237" i="96"/>
  <c r="AF237" i="96"/>
  <c r="AG237" i="96"/>
  <c r="AD238" i="96"/>
  <c r="AE238" i="96"/>
  <c r="AF238" i="96"/>
  <c r="AG238" i="96"/>
  <c r="AD239" i="96"/>
  <c r="AE239" i="96"/>
  <c r="AF239" i="96"/>
  <c r="AG239" i="96"/>
  <c r="AD240" i="96"/>
  <c r="AE240" i="96"/>
  <c r="AF240" i="96"/>
  <c r="AG240" i="96"/>
  <c r="AD241" i="96"/>
  <c r="AE241" i="96"/>
  <c r="AF241" i="96"/>
  <c r="AG241" i="96"/>
  <c r="AD242" i="96"/>
  <c r="AE242" i="96"/>
  <c r="AF242" i="96"/>
  <c r="AG242" i="96"/>
  <c r="AD243" i="96"/>
  <c r="AE243" i="96"/>
  <c r="AF243" i="96"/>
  <c r="AG243" i="96"/>
  <c r="AD244" i="96"/>
  <c r="AE244" i="96"/>
  <c r="AF244" i="96"/>
  <c r="AG244" i="96"/>
  <c r="AD245" i="96"/>
  <c r="AE245" i="96"/>
  <c r="AF245" i="96"/>
  <c r="AG245" i="96"/>
  <c r="AD246" i="96"/>
  <c r="AE246" i="96"/>
  <c r="AF246" i="96"/>
  <c r="AG246" i="96"/>
  <c r="AD247" i="96"/>
  <c r="AE247" i="96"/>
  <c r="AF247" i="96"/>
  <c r="AG247" i="96"/>
  <c r="AD248" i="96"/>
  <c r="AE248" i="96"/>
  <c r="AF248" i="96"/>
  <c r="AG248" i="96"/>
  <c r="AD249" i="96"/>
  <c r="AE249" i="96"/>
  <c r="AF249" i="96"/>
  <c r="AG249" i="96"/>
  <c r="AD250" i="96"/>
  <c r="AE250" i="96"/>
  <c r="AF250" i="96"/>
  <c r="AG250" i="96"/>
  <c r="AD251" i="96"/>
  <c r="AE251" i="96"/>
  <c r="AF251" i="96"/>
  <c r="AG251" i="96"/>
  <c r="AD252" i="96"/>
  <c r="AE252" i="96"/>
  <c r="AF252" i="96"/>
  <c r="AG252" i="96"/>
  <c r="AD253" i="96"/>
  <c r="AE253" i="96"/>
  <c r="AF253" i="96"/>
  <c r="AG253" i="96"/>
  <c r="AD254" i="96"/>
  <c r="AE254" i="96"/>
  <c r="AF254" i="96"/>
  <c r="AG254" i="96"/>
  <c r="AD255" i="96"/>
  <c r="AE255" i="96"/>
  <c r="AF255" i="96"/>
  <c r="AG255" i="96"/>
  <c r="AD256" i="96"/>
  <c r="AE256" i="96"/>
  <c r="AF256" i="96"/>
  <c r="AG256" i="96"/>
  <c r="AD257" i="96"/>
  <c r="AE257" i="96"/>
  <c r="AF257" i="96"/>
  <c r="AG257" i="96"/>
  <c r="AD258" i="96"/>
  <c r="AE258" i="96"/>
  <c r="AF258" i="96"/>
  <c r="AG258" i="96"/>
  <c r="AD259" i="96"/>
  <c r="AE259" i="96"/>
  <c r="AF259" i="96"/>
  <c r="AG259" i="96"/>
  <c r="AD260" i="96"/>
  <c r="AE260" i="96"/>
  <c r="AF260" i="96"/>
  <c r="AG260" i="96"/>
  <c r="AD261" i="96"/>
  <c r="AE261" i="96"/>
  <c r="AF261" i="96"/>
  <c r="AG261" i="96"/>
  <c r="AD262" i="96"/>
  <c r="AE262" i="96"/>
  <c r="AF262" i="96"/>
  <c r="AG262" i="96" s="1"/>
  <c r="AD263" i="96"/>
  <c r="AE263" i="96"/>
  <c r="AF263" i="96"/>
  <c r="AG263" i="96"/>
  <c r="AD264" i="96"/>
  <c r="AE264" i="96"/>
  <c r="AF264" i="96"/>
  <c r="AG264" i="96"/>
  <c r="AD265" i="96"/>
  <c r="AE265" i="96"/>
  <c r="AF265" i="96"/>
  <c r="AG265" i="96"/>
  <c r="AD266" i="96"/>
  <c r="AE266" i="96"/>
  <c r="AF266" i="96"/>
  <c r="AG266" i="96"/>
  <c r="AD267" i="96"/>
  <c r="AE267" i="96"/>
  <c r="AF267" i="96"/>
  <c r="AG267" i="96"/>
  <c r="AD268" i="96"/>
  <c r="AE268" i="96"/>
  <c r="AF268" i="96"/>
  <c r="AG268" i="96"/>
  <c r="AD269" i="96"/>
  <c r="AE269" i="96"/>
  <c r="AF269" i="96"/>
  <c r="AG269" i="96"/>
  <c r="AD270" i="96"/>
  <c r="AE270" i="96"/>
  <c r="AF270" i="96"/>
  <c r="AG270" i="96"/>
  <c r="AD271" i="96"/>
  <c r="AE271" i="96"/>
  <c r="AF271" i="96"/>
  <c r="AG271" i="96"/>
  <c r="AD272" i="96"/>
  <c r="AE272" i="96"/>
  <c r="AF272" i="96"/>
  <c r="AG272" i="96"/>
  <c r="AD273" i="96"/>
  <c r="AE273" i="96"/>
  <c r="AF273" i="96"/>
  <c r="AG273" i="96"/>
  <c r="AD274" i="96"/>
  <c r="AE274" i="96"/>
  <c r="AF274" i="96"/>
  <c r="AG274" i="96"/>
  <c r="AD275" i="96"/>
  <c r="AE275" i="96"/>
  <c r="AF275" i="96"/>
  <c r="AG275" i="96"/>
  <c r="AD276" i="96"/>
  <c r="AE276" i="96"/>
  <c r="AF276" i="96"/>
  <c r="AG276" i="96"/>
  <c r="AD277" i="96"/>
  <c r="AE277" i="96"/>
  <c r="AF277" i="96"/>
  <c r="AG277" i="96"/>
  <c r="AD278" i="96"/>
  <c r="AE278" i="96"/>
  <c r="AF278" i="96"/>
  <c r="AG278" i="96"/>
  <c r="AD279" i="96"/>
  <c r="AE279" i="96"/>
  <c r="AF279" i="96"/>
  <c r="AG279" i="96"/>
  <c r="AD280" i="96"/>
  <c r="AE280" i="96"/>
  <c r="AF280" i="96"/>
  <c r="AG280" i="96" s="1"/>
  <c r="AD281" i="96"/>
  <c r="AE281" i="96"/>
  <c r="AF281" i="96"/>
  <c r="AG281" i="96"/>
  <c r="AD282" i="96"/>
  <c r="AE282" i="96"/>
  <c r="AF282" i="96"/>
  <c r="AG282" i="96"/>
  <c r="AD283" i="96"/>
  <c r="AE283" i="96"/>
  <c r="AF283" i="96"/>
  <c r="AG283" i="96"/>
  <c r="AD284" i="96"/>
  <c r="AE284" i="96"/>
  <c r="AF284" i="96"/>
  <c r="AG284" i="96"/>
  <c r="AD285" i="96"/>
  <c r="AE285" i="96"/>
  <c r="AF285" i="96"/>
  <c r="AG285" i="96"/>
  <c r="AD286" i="96"/>
  <c r="AE286" i="96"/>
  <c r="AF286" i="96"/>
  <c r="AG286" i="96" s="1"/>
  <c r="AD287" i="96"/>
  <c r="AE287" i="96"/>
  <c r="AF287" i="96"/>
  <c r="AG287" i="96"/>
  <c r="AD288" i="96"/>
  <c r="AE288" i="96"/>
  <c r="AF288" i="96"/>
  <c r="AG288" i="96"/>
  <c r="AD289" i="96"/>
  <c r="AE289" i="96"/>
  <c r="AF289" i="96"/>
  <c r="AG289" i="96" s="1"/>
  <c r="AD290" i="96"/>
  <c r="AE290" i="96"/>
  <c r="AF290" i="96"/>
  <c r="AG290" i="96"/>
  <c r="AD291" i="96"/>
  <c r="AE291" i="96"/>
  <c r="AF291" i="96"/>
  <c r="AG291" i="96"/>
  <c r="AD292" i="96"/>
  <c r="AE292" i="96"/>
  <c r="AF292" i="96"/>
  <c r="AG292" i="96" s="1"/>
  <c r="AD293" i="96"/>
  <c r="AE293" i="96"/>
  <c r="AF293" i="96"/>
  <c r="AG293" i="96"/>
  <c r="AD294" i="96"/>
  <c r="AE294" i="96"/>
  <c r="AF294" i="96"/>
  <c r="AG294" i="96"/>
  <c r="AD295" i="96"/>
  <c r="AE295" i="96"/>
  <c r="AF295" i="96"/>
  <c r="AG295" i="96" s="1"/>
  <c r="AD296" i="96"/>
  <c r="AE296" i="96"/>
  <c r="AF296" i="96"/>
  <c r="AG296" i="96"/>
  <c r="AD297" i="96"/>
  <c r="AE297" i="96"/>
  <c r="AF297" i="96"/>
  <c r="AG297" i="96"/>
  <c r="AD298" i="96"/>
  <c r="AE298" i="96"/>
  <c r="AF298" i="96"/>
  <c r="AG298" i="96" s="1"/>
  <c r="AD299" i="96"/>
  <c r="AE299" i="96"/>
  <c r="AF299" i="96"/>
  <c r="AG299" i="96"/>
  <c r="AD300" i="96"/>
  <c r="AE300" i="96"/>
  <c r="AF300" i="96"/>
  <c r="AG300" i="96"/>
  <c r="AD301" i="96"/>
  <c r="AE301" i="96"/>
  <c r="AF301" i="96"/>
  <c r="AG301" i="96" s="1"/>
  <c r="AD302" i="96"/>
  <c r="AE302" i="96"/>
  <c r="AF302" i="96"/>
  <c r="AG302" i="96"/>
  <c r="AD303" i="96"/>
  <c r="AE303" i="96"/>
  <c r="AF303" i="96"/>
  <c r="AG303" i="96"/>
  <c r="AD304" i="96"/>
  <c r="AE304" i="96"/>
  <c r="AF304" i="96"/>
  <c r="AG304" i="96" s="1"/>
  <c r="AD305" i="96"/>
  <c r="AE305" i="96"/>
  <c r="AF305" i="96"/>
  <c r="AG305" i="96"/>
  <c r="AD306" i="96"/>
  <c r="AE306" i="96"/>
  <c r="AF306" i="96"/>
  <c r="AG306" i="96"/>
  <c r="AD307" i="96"/>
  <c r="AE307" i="96"/>
  <c r="AF307" i="96"/>
  <c r="AG307" i="96" s="1"/>
  <c r="AD308" i="96"/>
  <c r="AE308" i="96"/>
  <c r="AF308" i="96"/>
  <c r="AG308" i="96"/>
  <c r="AD309" i="96"/>
  <c r="AE309" i="96"/>
  <c r="AF309" i="96"/>
  <c r="AG309" i="96"/>
  <c r="AD310" i="96"/>
  <c r="AE310" i="96"/>
  <c r="AF310" i="96"/>
  <c r="AG310" i="96" s="1"/>
  <c r="AD311" i="96"/>
  <c r="AE311" i="96"/>
  <c r="AF311" i="96"/>
  <c r="AG311" i="96"/>
  <c r="AD312" i="96"/>
  <c r="AE312" i="96"/>
  <c r="AF312" i="96"/>
  <c r="AG312" i="96"/>
  <c r="AD313" i="96"/>
  <c r="AE313" i="96"/>
  <c r="AF313" i="96"/>
  <c r="AG313" i="96" s="1"/>
  <c r="AD314" i="96"/>
  <c r="AE314" i="96"/>
  <c r="AF314" i="96"/>
  <c r="AG314" i="96"/>
  <c r="AD315" i="96"/>
  <c r="AE315" i="96"/>
  <c r="AF315" i="96"/>
  <c r="AG315" i="96"/>
  <c r="AD316" i="96"/>
  <c r="AE316" i="96"/>
  <c r="AF316" i="96"/>
  <c r="AG316" i="96" s="1"/>
  <c r="AD317" i="96"/>
  <c r="AE317" i="96"/>
  <c r="AF317" i="96"/>
  <c r="AG317" i="96"/>
  <c r="AD318" i="96"/>
  <c r="AE318" i="96"/>
  <c r="AF318" i="96"/>
  <c r="AG318" i="96"/>
  <c r="AD319" i="96"/>
  <c r="AE319" i="96"/>
  <c r="AF319" i="96"/>
  <c r="AG319" i="96" s="1"/>
  <c r="AD320" i="96"/>
  <c r="AE320" i="96"/>
  <c r="AF320" i="96"/>
  <c r="AG320" i="96"/>
  <c r="AD321" i="96"/>
  <c r="AE321" i="96"/>
  <c r="AF321" i="96"/>
  <c r="AG321" i="96"/>
  <c r="AD322" i="96"/>
  <c r="AE322" i="96"/>
  <c r="AF322" i="96"/>
  <c r="AG322" i="96" s="1"/>
  <c r="AD323" i="96"/>
  <c r="AE323" i="96"/>
  <c r="AF323" i="96"/>
  <c r="AG323" i="96"/>
  <c r="AD324" i="96"/>
  <c r="AE324" i="96"/>
  <c r="AF324" i="96"/>
  <c r="AG324" i="96"/>
  <c r="AD325" i="96"/>
  <c r="AE325" i="96"/>
  <c r="AF325" i="96"/>
  <c r="AG325" i="96" s="1"/>
  <c r="AD326" i="96"/>
  <c r="AE326" i="96"/>
  <c r="AF326" i="96"/>
  <c r="AG326" i="96"/>
  <c r="AD327" i="96"/>
  <c r="AE327" i="96"/>
  <c r="AF327" i="96"/>
  <c r="AG327" i="96"/>
  <c r="AD328" i="96"/>
  <c r="AE328" i="96"/>
  <c r="AF328" i="96"/>
  <c r="AG328" i="96" s="1"/>
  <c r="AD329" i="96"/>
  <c r="AE329" i="96"/>
  <c r="AF329" i="96"/>
  <c r="AG329" i="96"/>
  <c r="AD330" i="96"/>
  <c r="AE330" i="96"/>
  <c r="AF330" i="96"/>
  <c r="AG330" i="96"/>
  <c r="AD331" i="96"/>
  <c r="AE331" i="96"/>
  <c r="AF331" i="96"/>
  <c r="AG331" i="96" s="1"/>
  <c r="AD332" i="96"/>
  <c r="AE332" i="96"/>
  <c r="AF332" i="96"/>
  <c r="AG332" i="96"/>
  <c r="AD333" i="96"/>
  <c r="AE333" i="96"/>
  <c r="AF333" i="96"/>
  <c r="AG333" i="96"/>
  <c r="AD334" i="96"/>
  <c r="AE334" i="96"/>
  <c r="AF334" i="96"/>
  <c r="AG334" i="96" s="1"/>
  <c r="AD335" i="96"/>
  <c r="AE335" i="96"/>
  <c r="AF335" i="96"/>
  <c r="AG335" i="96"/>
  <c r="AD336" i="96"/>
  <c r="AE336" i="96"/>
  <c r="AF336" i="96"/>
  <c r="AG336" i="96"/>
  <c r="AD337" i="96"/>
  <c r="AE337" i="96"/>
  <c r="AF337" i="96"/>
  <c r="AG337" i="96" s="1"/>
  <c r="AD338" i="96"/>
  <c r="AE338" i="96"/>
  <c r="AF338" i="96"/>
  <c r="AG338" i="96"/>
  <c r="AD339" i="96"/>
  <c r="AE339" i="96"/>
  <c r="AF339" i="96"/>
  <c r="AG339" i="96"/>
  <c r="AD340" i="96"/>
  <c r="AE340" i="96"/>
  <c r="AF340" i="96"/>
  <c r="AG340" i="96" s="1"/>
  <c r="AD341" i="96"/>
  <c r="AE341" i="96"/>
  <c r="AF341" i="96"/>
  <c r="AG341" i="96"/>
  <c r="AD342" i="96"/>
  <c r="AE342" i="96"/>
  <c r="AF342" i="96"/>
  <c r="AG342" i="96"/>
  <c r="AD343" i="96"/>
  <c r="AE343" i="96"/>
  <c r="AF343" i="96"/>
  <c r="AG343" i="96" s="1"/>
  <c r="AD344" i="96"/>
  <c r="AE344" i="96"/>
  <c r="AF344" i="96"/>
  <c r="AG344" i="96"/>
  <c r="AD345" i="96"/>
  <c r="AE345" i="96"/>
  <c r="AF345" i="96"/>
  <c r="AG345" i="96"/>
  <c r="AD346" i="96"/>
  <c r="AE346" i="96"/>
  <c r="AF346" i="96"/>
  <c r="AG346" i="96" s="1"/>
  <c r="AD347" i="96"/>
  <c r="AE347" i="96"/>
  <c r="AF347" i="96"/>
  <c r="AG347" i="96"/>
  <c r="AD348" i="96"/>
  <c r="AE348" i="96"/>
  <c r="AF348" i="96"/>
  <c r="AG348" i="96"/>
  <c r="AD349" i="96"/>
  <c r="AE349" i="96"/>
  <c r="AF349" i="96"/>
  <c r="AG349" i="96" s="1"/>
  <c r="AD350" i="96"/>
  <c r="AE350" i="96"/>
  <c r="AF350" i="96"/>
  <c r="AG350" i="96"/>
  <c r="AD351" i="96"/>
  <c r="AE351" i="96"/>
  <c r="AF351" i="96"/>
  <c r="AG351" i="96"/>
  <c r="AD352" i="96"/>
  <c r="AE352" i="96"/>
  <c r="AF352" i="96"/>
  <c r="AG352" i="96" s="1"/>
  <c r="AD353" i="96"/>
  <c r="AE353" i="96"/>
  <c r="AF353" i="96"/>
  <c r="AG353" i="96"/>
  <c r="AD354" i="96"/>
  <c r="AE354" i="96"/>
  <c r="AF354" i="96"/>
  <c r="AG354" i="96"/>
  <c r="AD355" i="96"/>
  <c r="AE355" i="96"/>
  <c r="AF355" i="96"/>
  <c r="AG355" i="96" s="1"/>
  <c r="AD356" i="96"/>
  <c r="AE356" i="96"/>
  <c r="AF356" i="96"/>
  <c r="AG356" i="96"/>
  <c r="AD357" i="96"/>
  <c r="AE357" i="96"/>
  <c r="AF357" i="96"/>
  <c r="AG357" i="96"/>
  <c r="AD358" i="96"/>
  <c r="AE358" i="96"/>
  <c r="AF358" i="96"/>
  <c r="AG358" i="96" s="1"/>
  <c r="AD359" i="96"/>
  <c r="AE359" i="96"/>
  <c r="AF359" i="96"/>
  <c r="AG359" i="96"/>
  <c r="AD360" i="96"/>
  <c r="AE360" i="96"/>
  <c r="AF360" i="96"/>
  <c r="AG360" i="96"/>
  <c r="AD361" i="96"/>
  <c r="AE361" i="96"/>
  <c r="AF361" i="96"/>
  <c r="AG361" i="96" s="1"/>
  <c r="AD362" i="96"/>
  <c r="AE362" i="96"/>
  <c r="AF362" i="96"/>
  <c r="AG362" i="96"/>
  <c r="AD363" i="96"/>
  <c r="AE363" i="96"/>
  <c r="AF363" i="96"/>
  <c r="AG363" i="96"/>
  <c r="AD364" i="96"/>
  <c r="AE364" i="96"/>
  <c r="AF364" i="96"/>
  <c r="AG364" i="96" s="1"/>
  <c r="AD365" i="96"/>
  <c r="AE365" i="96"/>
  <c r="AF365" i="96"/>
  <c r="AG365" i="96"/>
  <c r="AD366" i="96"/>
  <c r="AE366" i="96"/>
  <c r="AF366" i="96"/>
  <c r="AG366" i="96"/>
  <c r="AD367" i="96"/>
  <c r="AE367" i="96"/>
  <c r="AF367" i="96"/>
  <c r="AG367" i="96" s="1"/>
  <c r="AD368" i="96"/>
  <c r="AE368" i="96"/>
  <c r="AF368" i="96"/>
  <c r="AG368" i="96"/>
  <c r="AD369" i="96"/>
  <c r="AE369" i="96"/>
  <c r="AF369" i="96"/>
  <c r="AG369" i="96"/>
  <c r="AD370" i="96"/>
  <c r="AE370" i="96"/>
  <c r="AF370" i="96"/>
  <c r="AG370" i="96" s="1"/>
  <c r="AD371" i="96"/>
  <c r="AE371" i="96"/>
  <c r="AF371" i="96"/>
  <c r="AG371" i="96"/>
  <c r="AD372" i="96"/>
  <c r="AE372" i="96"/>
  <c r="AF372" i="96"/>
  <c r="AG372" i="96"/>
  <c r="AD373" i="96"/>
  <c r="AE373" i="96"/>
  <c r="AF373" i="96"/>
  <c r="AG373" i="96" s="1"/>
  <c r="AD374" i="96"/>
  <c r="AE374" i="96"/>
  <c r="AF374" i="96"/>
  <c r="AG374" i="96"/>
  <c r="AD375" i="96"/>
  <c r="AE375" i="96"/>
  <c r="AF375" i="96"/>
  <c r="AG375" i="96"/>
  <c r="AD376" i="96"/>
  <c r="AE376" i="96"/>
  <c r="AF376" i="96"/>
  <c r="AG376" i="96" s="1"/>
  <c r="AD377" i="96"/>
  <c r="AE377" i="96"/>
  <c r="AF377" i="96"/>
  <c r="AG377" i="96"/>
  <c r="AD378" i="96"/>
  <c r="AE378" i="96"/>
  <c r="AF378" i="96"/>
  <c r="AG378" i="96"/>
  <c r="AD379" i="96"/>
  <c r="AE379" i="96"/>
  <c r="AF379" i="96"/>
  <c r="AG379" i="96" s="1"/>
  <c r="AD380" i="96"/>
  <c r="AE380" i="96"/>
  <c r="AF380" i="96"/>
  <c r="AG380" i="96"/>
  <c r="AD381" i="96"/>
  <c r="AE381" i="96"/>
  <c r="AF381" i="96"/>
  <c r="AG381" i="96"/>
  <c r="AD382" i="96"/>
  <c r="AE382" i="96"/>
  <c r="AF382" i="96"/>
  <c r="AG382" i="96" s="1"/>
  <c r="AD383" i="96"/>
  <c r="AE383" i="96"/>
  <c r="AF383" i="96"/>
  <c r="AG383" i="96"/>
  <c r="AD384" i="96"/>
  <c r="AE384" i="96"/>
  <c r="AF384" i="96"/>
  <c r="AG384" i="96"/>
  <c r="AD385" i="96"/>
  <c r="AE385" i="96"/>
  <c r="AF385" i="96"/>
  <c r="AG385" i="96" s="1"/>
  <c r="AD386" i="96"/>
  <c r="AE386" i="96"/>
  <c r="AF386" i="96"/>
  <c r="AG386" i="96"/>
  <c r="AD387" i="96"/>
  <c r="AE387" i="96"/>
  <c r="AF387" i="96"/>
  <c r="AG387" i="96"/>
  <c r="AD388" i="96"/>
  <c r="AE388" i="96"/>
  <c r="AF388" i="96"/>
  <c r="AG388" i="96" s="1"/>
  <c r="AD389" i="96"/>
  <c r="AE389" i="96"/>
  <c r="AF389" i="96"/>
  <c r="AG389" i="96"/>
  <c r="AD390" i="96"/>
  <c r="AE390" i="96"/>
  <c r="AF390" i="96"/>
  <c r="AG390" i="96"/>
  <c r="AD391" i="96"/>
  <c r="AE391" i="96"/>
  <c r="AF391" i="96"/>
  <c r="AG391" i="96" s="1"/>
  <c r="AD392" i="96"/>
  <c r="AE392" i="96"/>
  <c r="AF392" i="96"/>
  <c r="AG392" i="96"/>
  <c r="AD393" i="96"/>
  <c r="AE393" i="96"/>
  <c r="AF393" i="96"/>
  <c r="AG393" i="96"/>
  <c r="AD394" i="96"/>
  <c r="AE394" i="96"/>
  <c r="AF394" i="96"/>
  <c r="AG394" i="96" s="1"/>
  <c r="AD395" i="96"/>
  <c r="AE395" i="96"/>
  <c r="AF395" i="96"/>
  <c r="AG395" i="96"/>
  <c r="AD396" i="96"/>
  <c r="AE396" i="96"/>
  <c r="AF396" i="96"/>
  <c r="AG396" i="96"/>
  <c r="AD397" i="96"/>
  <c r="AE397" i="96"/>
  <c r="AF397" i="96"/>
  <c r="AG397" i="96" s="1"/>
  <c r="AD398" i="96"/>
  <c r="AE398" i="96"/>
  <c r="AF398" i="96"/>
  <c r="AG398" i="96"/>
  <c r="AD399" i="96"/>
  <c r="AE399" i="96"/>
  <c r="AF399" i="96"/>
  <c r="AG399" i="96"/>
  <c r="AD400" i="96"/>
  <c r="AE400" i="96"/>
  <c r="AF400" i="96"/>
  <c r="AG400" i="96" s="1"/>
  <c r="AD401" i="96"/>
  <c r="AE401" i="96"/>
  <c r="AF401" i="96"/>
  <c r="AG401" i="96"/>
  <c r="AD402" i="96"/>
  <c r="AE402" i="96"/>
  <c r="AF402" i="96"/>
  <c r="AG402" i="96"/>
  <c r="AD403" i="96"/>
  <c r="AE403" i="96"/>
  <c r="AF403" i="96"/>
  <c r="AG403" i="96" s="1"/>
  <c r="AD404" i="96"/>
  <c r="AE404" i="96"/>
  <c r="AF404" i="96"/>
  <c r="AG404" i="96"/>
  <c r="AD405" i="96"/>
  <c r="AE405" i="96"/>
  <c r="AF405" i="96"/>
  <c r="AG405" i="96"/>
  <c r="AD406" i="96"/>
  <c r="AE406" i="96"/>
  <c r="AF406" i="96"/>
  <c r="AG406" i="96" s="1"/>
  <c r="AD407" i="96"/>
  <c r="AE407" i="96"/>
  <c r="AF407" i="96"/>
  <c r="AG407" i="96"/>
  <c r="AD408" i="96"/>
  <c r="AE408" i="96"/>
  <c r="AF408" i="96"/>
  <c r="AG408" i="96"/>
  <c r="AD409" i="96"/>
  <c r="AE409" i="96"/>
  <c r="AF409" i="96"/>
  <c r="AG409" i="96" s="1"/>
  <c r="AD410" i="96"/>
  <c r="AE410" i="96"/>
  <c r="AF410" i="96"/>
  <c r="AG410" i="96"/>
  <c r="AD411" i="96"/>
  <c r="AE411" i="96"/>
  <c r="AF411" i="96"/>
  <c r="AG411" i="96"/>
  <c r="AD412" i="96"/>
  <c r="AE412" i="96"/>
  <c r="AF412" i="96"/>
  <c r="AG412" i="96" s="1"/>
  <c r="AD413" i="96"/>
  <c r="AE413" i="96"/>
  <c r="AF413" i="96"/>
  <c r="AG413" i="96"/>
  <c r="AD414" i="96"/>
  <c r="AE414" i="96"/>
  <c r="AF414" i="96"/>
  <c r="AG414" i="96"/>
  <c r="AD415" i="96"/>
  <c r="AE415" i="96"/>
  <c r="AF415" i="96"/>
  <c r="AG415" i="96" s="1"/>
  <c r="AD416" i="96"/>
  <c r="AE416" i="96"/>
  <c r="AF416" i="96"/>
  <c r="AG416" i="96"/>
  <c r="AD417" i="96"/>
  <c r="AE417" i="96"/>
  <c r="AF417" i="96"/>
  <c r="AG417" i="96"/>
  <c r="AD418" i="96"/>
  <c r="AE418" i="96"/>
  <c r="AF418" i="96"/>
  <c r="AG418" i="96" s="1"/>
  <c r="AD419" i="96"/>
  <c r="AE419" i="96"/>
  <c r="AF419" i="96"/>
  <c r="AG419" i="96"/>
  <c r="AD420" i="96"/>
  <c r="AE420" i="96"/>
  <c r="AF420" i="96"/>
  <c r="AG420" i="96"/>
  <c r="AD421" i="96"/>
  <c r="AE421" i="96"/>
  <c r="AF421" i="96"/>
  <c r="AG421" i="96"/>
  <c r="AD422" i="96"/>
  <c r="AE422" i="96"/>
  <c r="AF422" i="96"/>
  <c r="AG422" i="96"/>
  <c r="AD423" i="96"/>
  <c r="AE423" i="96"/>
  <c r="AF423" i="96"/>
  <c r="AG423" i="96"/>
  <c r="AD424" i="96"/>
  <c r="AE424" i="96"/>
  <c r="AF424" i="96"/>
  <c r="AG424" i="96"/>
  <c r="AD425" i="96"/>
  <c r="AE425" i="96"/>
  <c r="AF425" i="96"/>
  <c r="AG425" i="96"/>
  <c r="AD426" i="96"/>
  <c r="AE426" i="96"/>
  <c r="AF426" i="96"/>
  <c r="AG426" i="96"/>
  <c r="AD427" i="96"/>
  <c r="AE427" i="96"/>
  <c r="AF427" i="96"/>
  <c r="AG427" i="96"/>
  <c r="AD428" i="96"/>
  <c r="AE428" i="96"/>
  <c r="AF428" i="96"/>
  <c r="AG428" i="96"/>
  <c r="AD429" i="96"/>
  <c r="AE429" i="96"/>
  <c r="AF429" i="96"/>
  <c r="AG429" i="96"/>
  <c r="AD430" i="96"/>
  <c r="AE430" i="96"/>
  <c r="AF430" i="96"/>
  <c r="AG430" i="96"/>
  <c r="AD431" i="96"/>
  <c r="AE431" i="96"/>
  <c r="AF431" i="96"/>
  <c r="AG431" i="96"/>
  <c r="AD432" i="96"/>
  <c r="AE432" i="96"/>
  <c r="AF432" i="96"/>
  <c r="AG432" i="96"/>
  <c r="AD433" i="96"/>
  <c r="AE433" i="96"/>
  <c r="AF433" i="96"/>
  <c r="AG433" i="96"/>
  <c r="AD434" i="96"/>
  <c r="AE434" i="96"/>
  <c r="AF434" i="96"/>
  <c r="AG434" i="96"/>
  <c r="AD435" i="96"/>
  <c r="AE435" i="96"/>
  <c r="AF435" i="96"/>
  <c r="AG435" i="96"/>
  <c r="AD436" i="96"/>
  <c r="AE436" i="96"/>
  <c r="AF436" i="96"/>
  <c r="AG436" i="96"/>
  <c r="AD437" i="96"/>
  <c r="AE437" i="96"/>
  <c r="AF437" i="96"/>
  <c r="AG437" i="96"/>
  <c r="AD438" i="96"/>
  <c r="AE438" i="96"/>
  <c r="AF438" i="96"/>
  <c r="AG438" i="96"/>
  <c r="AD439" i="96"/>
  <c r="AE439" i="96"/>
  <c r="AF439" i="96"/>
  <c r="AG439" i="96"/>
  <c r="AD440" i="96"/>
  <c r="AE440" i="96"/>
  <c r="AF440" i="96"/>
  <c r="AG440" i="96"/>
  <c r="AD441" i="96"/>
  <c r="AE441" i="96"/>
  <c r="AF441" i="96"/>
  <c r="AG441" i="96"/>
  <c r="AD442" i="96"/>
  <c r="AE442" i="96"/>
  <c r="AF442" i="96"/>
  <c r="AG442" i="96"/>
  <c r="AD443" i="96"/>
  <c r="AE443" i="96"/>
  <c r="AF443" i="96"/>
  <c r="AG443" i="96"/>
  <c r="AD444" i="96"/>
  <c r="AE444" i="96"/>
  <c r="AF444" i="96"/>
  <c r="AG444" i="96"/>
  <c r="AD445" i="96"/>
  <c r="AE445" i="96"/>
  <c r="AF445" i="96"/>
  <c r="AG445" i="96"/>
  <c r="AD446" i="96"/>
  <c r="AE446" i="96"/>
  <c r="AF446" i="96"/>
  <c r="AG446" i="96"/>
  <c r="AD447" i="96"/>
  <c r="AE447" i="96"/>
  <c r="AF447" i="96"/>
  <c r="AG447" i="96"/>
  <c r="AD448" i="96"/>
  <c r="AE448" i="96"/>
  <c r="AF448" i="96"/>
  <c r="AG448" i="96"/>
  <c r="AD449" i="96"/>
  <c r="AE449" i="96"/>
  <c r="AF449" i="96"/>
  <c r="AG449" i="96"/>
  <c r="AD450" i="96"/>
  <c r="AE450" i="96"/>
  <c r="AF450" i="96"/>
  <c r="AG450" i="96"/>
  <c r="AD451" i="96"/>
  <c r="AE451" i="96"/>
  <c r="AF451" i="96"/>
  <c r="AG451" i="96"/>
  <c r="AD452" i="96"/>
  <c r="AE452" i="96"/>
  <c r="AF452" i="96"/>
  <c r="AG452" i="96"/>
  <c r="AD453" i="96"/>
  <c r="AE453" i="96"/>
  <c r="AF453" i="96"/>
  <c r="AG453" i="96"/>
  <c r="AD454" i="96"/>
  <c r="AE454" i="96"/>
  <c r="AF454" i="96"/>
  <c r="AG454" i="96"/>
  <c r="AD455" i="96"/>
  <c r="AE455" i="96"/>
  <c r="AF455" i="96"/>
  <c r="AG455" i="96"/>
  <c r="AD456" i="96"/>
  <c r="AE456" i="96"/>
  <c r="AF456" i="96"/>
  <c r="AG456" i="96"/>
  <c r="AD457" i="96"/>
  <c r="AE457" i="96"/>
  <c r="AF457" i="96"/>
  <c r="AG457" i="96"/>
  <c r="AD458" i="96"/>
  <c r="AE458" i="96"/>
  <c r="AF458" i="96"/>
  <c r="AG458" i="96"/>
  <c r="AD459" i="96"/>
  <c r="AE459" i="96"/>
  <c r="AF459" i="96"/>
  <c r="AG459" i="96"/>
  <c r="AD460" i="96"/>
  <c r="AE460" i="96"/>
  <c r="AF460" i="96"/>
  <c r="AG460" i="96"/>
  <c r="AD461" i="96"/>
  <c r="AE461" i="96"/>
  <c r="AF461" i="96"/>
  <c r="AG461" i="96"/>
  <c r="AD462" i="96"/>
  <c r="AE462" i="96"/>
  <c r="AF462" i="96"/>
  <c r="AG462" i="96"/>
  <c r="AD463" i="96"/>
  <c r="AE463" i="96"/>
  <c r="AF463" i="96"/>
  <c r="AG463" i="96"/>
  <c r="AD464" i="96"/>
  <c r="AE464" i="96"/>
  <c r="AF464" i="96"/>
  <c r="AG464" i="96"/>
  <c r="AD465" i="96"/>
  <c r="AE465" i="96"/>
  <c r="AF465" i="96"/>
  <c r="AG465" i="96"/>
  <c r="AD466" i="96"/>
  <c r="AE466" i="96"/>
  <c r="AF466" i="96"/>
  <c r="AG466" i="96"/>
  <c r="AD467" i="96"/>
  <c r="AE467" i="96"/>
  <c r="AF467" i="96"/>
  <c r="AG467" i="96"/>
  <c r="AD468" i="96"/>
  <c r="AE468" i="96"/>
  <c r="AF468" i="96"/>
  <c r="AG468" i="96"/>
  <c r="AD469" i="96"/>
  <c r="AE469" i="96"/>
  <c r="AF469" i="96"/>
  <c r="AG469" i="96"/>
  <c r="AD470" i="96"/>
  <c r="AE470" i="96"/>
  <c r="AF470" i="96"/>
  <c r="AG470" i="96"/>
  <c r="AD471" i="96"/>
  <c r="AE471" i="96"/>
  <c r="AF471" i="96"/>
  <c r="AG471" i="96"/>
  <c r="AD472" i="96"/>
  <c r="AE472" i="96"/>
  <c r="AF472" i="96"/>
  <c r="AG472" i="96"/>
  <c r="AD473" i="96"/>
  <c r="AE473" i="96"/>
  <c r="AF473" i="96"/>
  <c r="AG473" i="96"/>
  <c r="AD474" i="96"/>
  <c r="AE474" i="96"/>
  <c r="AF474" i="96"/>
  <c r="AG474" i="96"/>
  <c r="AD475" i="96"/>
  <c r="AE475" i="96"/>
  <c r="AF475" i="96"/>
  <c r="AG475" i="96"/>
  <c r="AD476" i="96"/>
  <c r="AE476" i="96"/>
  <c r="AF476" i="96"/>
  <c r="AG476" i="96"/>
  <c r="AD477" i="96"/>
  <c r="AE477" i="96"/>
  <c r="AF477" i="96"/>
  <c r="AG477" i="96"/>
  <c r="AD478" i="96"/>
  <c r="AE478" i="96"/>
  <c r="AF478" i="96"/>
  <c r="AG478" i="96"/>
  <c r="AD479" i="96"/>
  <c r="AE479" i="96"/>
  <c r="AF479" i="96"/>
  <c r="AG479" i="96"/>
  <c r="AD480" i="96"/>
  <c r="AE480" i="96"/>
  <c r="AF480" i="96"/>
  <c r="AG480" i="96"/>
  <c r="AD481" i="96"/>
  <c r="AE481" i="96"/>
  <c r="AF481" i="96"/>
  <c r="AG481" i="96"/>
  <c r="AD482" i="96"/>
  <c r="AE482" i="96"/>
  <c r="AF482" i="96"/>
  <c r="AG482" i="96"/>
  <c r="AD483" i="96"/>
  <c r="AE483" i="96"/>
  <c r="AF483" i="96"/>
  <c r="AG483" i="96"/>
  <c r="AD484" i="96"/>
  <c r="AE484" i="96"/>
  <c r="AF484" i="96"/>
  <c r="AG484" i="96"/>
  <c r="AD485" i="96"/>
  <c r="AE485" i="96"/>
  <c r="AF485" i="96"/>
  <c r="AG485" i="96"/>
  <c r="AD486" i="96"/>
  <c r="AE486" i="96"/>
  <c r="AF486" i="96"/>
  <c r="AG486" i="96"/>
  <c r="AD487" i="96"/>
  <c r="AE487" i="96"/>
  <c r="AF487" i="96"/>
  <c r="AG487" i="96"/>
  <c r="AD488" i="96"/>
  <c r="AE488" i="96"/>
  <c r="AF488" i="96"/>
  <c r="AG488" i="96"/>
  <c r="AD489" i="96"/>
  <c r="AE489" i="96"/>
  <c r="AF489" i="96"/>
  <c r="AG489" i="96"/>
  <c r="AD490" i="96"/>
  <c r="AE490" i="96"/>
  <c r="AF490" i="96"/>
  <c r="AG490" i="96"/>
  <c r="AD491" i="96"/>
  <c r="AE491" i="96"/>
  <c r="AF491" i="96"/>
  <c r="AG491" i="96"/>
  <c r="AD492" i="96"/>
  <c r="AE492" i="96"/>
  <c r="AF492" i="96"/>
  <c r="AG492" i="96"/>
  <c r="AD493" i="96"/>
  <c r="AE493" i="96"/>
  <c r="AF493" i="96"/>
  <c r="AG493" i="96"/>
  <c r="AD494" i="96"/>
  <c r="AE494" i="96"/>
  <c r="AF494" i="96"/>
  <c r="AG494" i="96"/>
  <c r="AD495" i="96"/>
  <c r="AE495" i="96"/>
  <c r="AF495" i="96"/>
  <c r="AG495" i="96"/>
  <c r="AD496" i="96"/>
  <c r="AE496" i="96"/>
  <c r="AF496" i="96"/>
  <c r="AG496" i="96"/>
  <c r="AD497" i="96"/>
  <c r="AE497" i="96"/>
  <c r="AF497" i="96"/>
  <c r="AG497" i="96"/>
  <c r="AD498" i="96"/>
  <c r="AE498" i="96"/>
  <c r="AF498" i="96"/>
  <c r="AG498" i="96"/>
  <c r="AD499" i="96"/>
  <c r="AE499" i="96"/>
  <c r="AF499" i="96"/>
  <c r="AG499" i="96"/>
  <c r="AD500" i="96"/>
  <c r="AE500" i="96"/>
  <c r="AF500" i="96"/>
  <c r="AG500" i="96"/>
  <c r="AD14" i="96"/>
  <c r="AE14" i="96"/>
  <c r="AG14" i="96"/>
  <c r="AD15" i="96"/>
  <c r="AE15" i="96"/>
  <c r="AF15" i="96"/>
  <c r="AC17" i="96"/>
  <c r="AC18" i="96"/>
  <c r="AC19" i="96"/>
  <c r="AC20" i="96"/>
  <c r="AC21" i="96"/>
  <c r="AC22" i="96"/>
  <c r="AC23" i="96"/>
  <c r="AC24" i="96"/>
  <c r="AC25" i="96"/>
  <c r="AC26" i="96"/>
  <c r="AC27" i="96"/>
  <c r="AC28" i="96"/>
  <c r="AC29" i="96"/>
  <c r="AC30" i="96"/>
  <c r="AC31" i="96"/>
  <c r="AC32" i="96"/>
  <c r="AC33" i="96"/>
  <c r="AC34" i="96"/>
  <c r="AC35" i="96"/>
  <c r="AC36" i="96"/>
  <c r="AC37" i="96"/>
  <c r="AC38" i="96"/>
  <c r="AC39" i="96"/>
  <c r="AC40" i="96"/>
  <c r="AC41" i="96"/>
  <c r="AC42" i="96"/>
  <c r="AC43" i="96"/>
  <c r="AC44" i="96"/>
  <c r="AC45" i="96"/>
  <c r="AC46" i="96"/>
  <c r="AC47" i="96"/>
  <c r="AC48" i="96"/>
  <c r="AC49" i="96"/>
  <c r="AC50" i="96"/>
  <c r="AC51" i="96"/>
  <c r="AC52" i="96"/>
  <c r="AC53" i="96"/>
  <c r="AC54" i="96"/>
  <c r="AC55" i="96"/>
  <c r="AC56" i="96"/>
  <c r="AC57" i="96"/>
  <c r="AC58" i="96"/>
  <c r="AC59" i="96"/>
  <c r="AC60" i="96"/>
  <c r="AC61" i="96"/>
  <c r="AC62" i="96"/>
  <c r="AC63" i="96"/>
  <c r="AC64" i="96"/>
  <c r="AC65" i="96"/>
  <c r="AC66" i="96"/>
  <c r="AC67" i="96"/>
  <c r="AC68" i="96"/>
  <c r="AC69" i="96"/>
  <c r="AC70" i="96"/>
  <c r="AC71" i="96"/>
  <c r="AC72" i="96"/>
  <c r="AC73" i="96"/>
  <c r="AC74" i="96"/>
  <c r="AC75" i="96"/>
  <c r="AC76" i="96"/>
  <c r="AC77" i="96"/>
  <c r="AC78" i="96"/>
  <c r="AC79" i="96"/>
  <c r="AC80" i="96"/>
  <c r="AC81" i="96"/>
  <c r="AC82" i="96"/>
  <c r="AC83" i="96"/>
  <c r="AC84" i="96"/>
  <c r="AC85" i="96"/>
  <c r="AC86" i="96"/>
  <c r="AC87" i="96"/>
  <c r="AC88" i="96"/>
  <c r="AC89" i="96"/>
  <c r="AC90" i="96"/>
  <c r="AC91" i="96"/>
  <c r="AC92" i="96"/>
  <c r="AC93" i="96"/>
  <c r="AC94" i="96"/>
  <c r="AC95" i="96"/>
  <c r="AC96" i="96"/>
  <c r="AC97" i="96"/>
  <c r="AC98" i="96"/>
  <c r="AC99" i="96"/>
  <c r="AC100" i="96"/>
  <c r="AC101" i="96"/>
  <c r="AC102" i="96"/>
  <c r="AC103" i="96"/>
  <c r="AC104" i="96"/>
  <c r="AC105" i="96"/>
  <c r="AC106" i="96"/>
  <c r="AC107" i="96"/>
  <c r="AC108" i="96"/>
  <c r="AC109" i="96"/>
  <c r="AC110" i="96"/>
  <c r="AC111" i="96"/>
  <c r="AC112" i="96"/>
  <c r="AC113" i="96"/>
  <c r="AC114" i="96"/>
  <c r="AC115" i="96"/>
  <c r="AC116" i="96"/>
  <c r="AC117" i="96"/>
  <c r="AC118" i="96"/>
  <c r="AC119" i="96"/>
  <c r="AC120" i="96"/>
  <c r="AC121" i="96"/>
  <c r="AC122" i="96"/>
  <c r="AC123" i="96"/>
  <c r="AC124" i="96"/>
  <c r="AC125" i="96"/>
  <c r="AC126" i="96"/>
  <c r="AC127" i="96"/>
  <c r="AC128" i="96"/>
  <c r="AC129" i="96"/>
  <c r="AC130" i="96"/>
  <c r="AC131" i="96"/>
  <c r="AC132" i="96"/>
  <c r="AC133" i="96"/>
  <c r="AC134" i="96"/>
  <c r="AC135" i="96"/>
  <c r="AC136" i="96"/>
  <c r="AC137" i="96"/>
  <c r="AC138" i="96"/>
  <c r="AC139" i="96"/>
  <c r="AC140" i="96"/>
  <c r="AC141" i="96"/>
  <c r="AC142" i="96"/>
  <c r="AC143" i="96"/>
  <c r="AC144" i="96"/>
  <c r="AC145" i="96"/>
  <c r="AC146" i="96"/>
  <c r="AC147" i="96"/>
  <c r="AC148" i="96"/>
  <c r="AC149" i="96"/>
  <c r="AC150" i="96"/>
  <c r="AC151" i="96"/>
  <c r="AC152" i="96"/>
  <c r="AC153" i="96"/>
  <c r="AC154" i="96"/>
  <c r="AC155" i="96"/>
  <c r="AC156" i="96"/>
  <c r="AC157" i="96"/>
  <c r="AC158" i="96"/>
  <c r="AC159" i="96"/>
  <c r="AC160" i="96"/>
  <c r="AC161" i="96"/>
  <c r="AC162" i="96"/>
  <c r="AC163" i="96"/>
  <c r="AC164" i="96"/>
  <c r="AC165" i="96"/>
  <c r="AC166" i="96"/>
  <c r="AC167" i="96"/>
  <c r="AC168" i="96"/>
  <c r="AC169" i="96"/>
  <c r="AC170" i="96"/>
  <c r="AC171" i="96"/>
  <c r="AC172" i="96"/>
  <c r="AC173" i="96"/>
  <c r="AC174" i="96"/>
  <c r="AC175" i="96"/>
  <c r="AC176" i="96"/>
  <c r="AC177" i="96"/>
  <c r="AC178" i="96"/>
  <c r="AC179" i="96"/>
  <c r="AC180" i="96"/>
  <c r="AC181" i="96"/>
  <c r="AC182" i="96"/>
  <c r="AC183" i="96"/>
  <c r="AC184" i="96"/>
  <c r="AC185" i="96"/>
  <c r="AC186" i="96"/>
  <c r="AC187" i="96"/>
  <c r="AC188" i="96"/>
  <c r="AC189" i="96"/>
  <c r="AC190" i="96"/>
  <c r="AC191" i="96"/>
  <c r="AC192" i="96"/>
  <c r="AC193" i="96"/>
  <c r="AC194" i="96"/>
  <c r="AC195" i="96"/>
  <c r="AC196" i="96"/>
  <c r="AC197" i="96"/>
  <c r="AC198" i="96"/>
  <c r="AC199" i="96"/>
  <c r="AC200" i="96"/>
  <c r="AC201" i="96"/>
  <c r="AC202" i="96"/>
  <c r="AC203" i="96"/>
  <c r="AC204" i="96"/>
  <c r="AC205" i="96"/>
  <c r="AC206" i="96"/>
  <c r="AC207" i="96"/>
  <c r="AC208" i="96"/>
  <c r="AC209" i="96"/>
  <c r="AC210" i="96"/>
  <c r="AC211" i="96"/>
  <c r="AC212" i="96"/>
  <c r="AC213" i="96"/>
  <c r="AC214" i="96"/>
  <c r="AC215" i="96"/>
  <c r="AC216" i="96"/>
  <c r="AC217" i="96"/>
  <c r="AC218" i="96"/>
  <c r="AC219" i="96"/>
  <c r="AC220" i="96"/>
  <c r="AC221" i="96"/>
  <c r="AC222" i="96"/>
  <c r="AC223" i="96"/>
  <c r="AC224" i="96"/>
  <c r="AC225" i="96"/>
  <c r="AC226" i="96"/>
  <c r="AC227" i="96"/>
  <c r="AC228" i="96"/>
  <c r="AC229" i="96"/>
  <c r="AC230" i="96"/>
  <c r="AC231" i="96"/>
  <c r="AC232" i="96"/>
  <c r="AC233" i="96"/>
  <c r="AC234" i="96"/>
  <c r="AC235" i="96"/>
  <c r="AC236" i="96"/>
  <c r="AC237" i="96"/>
  <c r="AC238" i="96"/>
  <c r="AC239" i="96"/>
  <c r="AC240" i="96"/>
  <c r="AC241" i="96"/>
  <c r="AC242" i="96"/>
  <c r="AC243" i="96"/>
  <c r="AC244" i="96"/>
  <c r="AC245" i="96"/>
  <c r="AC246" i="96"/>
  <c r="AC247" i="96"/>
  <c r="AC248" i="96"/>
  <c r="AC249" i="96"/>
  <c r="AC250" i="96"/>
  <c r="AC251" i="96"/>
  <c r="AC252" i="96"/>
  <c r="AC253" i="96"/>
  <c r="AC254" i="96"/>
  <c r="AC255" i="96"/>
  <c r="AC256" i="96"/>
  <c r="AC257" i="96"/>
  <c r="AC258" i="96"/>
  <c r="AC259" i="96"/>
  <c r="AC260" i="96"/>
  <c r="AC261" i="96"/>
  <c r="AC262" i="96"/>
  <c r="AC263" i="96"/>
  <c r="AC264" i="96"/>
  <c r="AC265" i="96"/>
  <c r="AC266" i="96"/>
  <c r="AC267" i="96"/>
  <c r="AC268" i="96"/>
  <c r="AC269" i="96"/>
  <c r="AC270" i="96"/>
  <c r="AC271" i="96"/>
  <c r="AC272" i="96"/>
  <c r="AC273" i="96"/>
  <c r="AC274" i="96"/>
  <c r="AC275" i="96"/>
  <c r="AC276" i="96"/>
  <c r="AC277" i="96"/>
  <c r="AC278" i="96"/>
  <c r="AC279" i="96"/>
  <c r="AC280" i="96"/>
  <c r="AC281" i="96"/>
  <c r="AC282" i="96"/>
  <c r="AC283" i="96"/>
  <c r="AC284" i="96"/>
  <c r="AC285" i="96"/>
  <c r="AC286" i="96"/>
  <c r="AC287" i="96"/>
  <c r="AC288" i="96"/>
  <c r="AC289" i="96"/>
  <c r="AC290" i="96"/>
  <c r="AC291" i="96"/>
  <c r="AC292" i="96"/>
  <c r="AC293" i="96"/>
  <c r="AC294" i="96"/>
  <c r="AC295" i="96"/>
  <c r="AC296" i="96"/>
  <c r="AC297" i="96"/>
  <c r="AC298" i="96"/>
  <c r="AC299" i="96"/>
  <c r="AC300" i="96"/>
  <c r="AC301" i="96"/>
  <c r="AC302" i="96"/>
  <c r="AC303" i="96"/>
  <c r="AC304" i="96"/>
  <c r="AC305" i="96"/>
  <c r="AC306" i="96"/>
  <c r="AC307" i="96"/>
  <c r="AC308" i="96"/>
  <c r="AC309" i="96"/>
  <c r="AC310" i="96"/>
  <c r="AC311" i="96"/>
  <c r="AC312" i="96"/>
  <c r="AC313" i="96"/>
  <c r="AC314" i="96"/>
  <c r="AC315" i="96"/>
  <c r="AC316" i="96"/>
  <c r="AC317" i="96"/>
  <c r="AC318" i="96"/>
  <c r="AC319" i="96"/>
  <c r="AC320" i="96"/>
  <c r="AC321" i="96"/>
  <c r="AC322" i="96"/>
  <c r="AC323" i="96"/>
  <c r="AC324" i="96"/>
  <c r="AC325" i="96"/>
  <c r="AC326" i="96"/>
  <c r="AC327" i="96"/>
  <c r="AC328" i="96"/>
  <c r="AC329" i="96"/>
  <c r="AC330" i="96"/>
  <c r="AC331" i="96"/>
  <c r="AC332" i="96"/>
  <c r="AC333" i="96"/>
  <c r="AC334" i="96"/>
  <c r="AC335" i="96"/>
  <c r="AC336" i="96"/>
  <c r="AC337" i="96"/>
  <c r="AC338" i="96"/>
  <c r="AC339" i="96"/>
  <c r="AC340" i="96"/>
  <c r="AC341" i="96"/>
  <c r="AC342" i="96"/>
  <c r="AC343" i="96"/>
  <c r="AC344" i="96"/>
  <c r="AC345" i="96"/>
  <c r="AC346" i="96"/>
  <c r="AC347" i="96"/>
  <c r="AC348" i="96"/>
  <c r="AC349" i="96"/>
  <c r="AC350" i="96"/>
  <c r="AC351" i="96"/>
  <c r="AC352" i="96"/>
  <c r="AC353" i="96"/>
  <c r="AC354" i="96"/>
  <c r="AC355" i="96"/>
  <c r="AC356" i="96"/>
  <c r="AC357" i="96"/>
  <c r="AC358" i="96"/>
  <c r="AC359" i="96"/>
  <c r="AC360" i="96"/>
  <c r="AC361" i="96"/>
  <c r="AC362" i="96"/>
  <c r="AC363" i="96"/>
  <c r="AC364" i="96"/>
  <c r="AC365" i="96"/>
  <c r="AC366" i="96"/>
  <c r="AC367" i="96"/>
  <c r="AC368" i="96"/>
  <c r="AC369" i="96"/>
  <c r="AC370" i="96"/>
  <c r="AC371" i="96"/>
  <c r="AC372" i="96"/>
  <c r="AC373" i="96"/>
  <c r="AC374" i="96"/>
  <c r="AC375" i="96"/>
  <c r="AC376" i="96"/>
  <c r="AC377" i="96"/>
  <c r="AC378" i="96"/>
  <c r="AC379" i="96"/>
  <c r="AC380" i="96"/>
  <c r="AC381" i="96"/>
  <c r="AC382" i="96"/>
  <c r="AC383" i="96"/>
  <c r="AC384" i="96"/>
  <c r="AC385" i="96"/>
  <c r="AC386" i="96"/>
  <c r="AC387" i="96"/>
  <c r="AC388" i="96"/>
  <c r="AC389" i="96"/>
  <c r="AC390" i="96"/>
  <c r="AC391" i="96"/>
  <c r="AC392" i="96"/>
  <c r="AC393" i="96"/>
  <c r="AC394" i="96"/>
  <c r="AC395" i="96"/>
  <c r="AC396" i="96"/>
  <c r="AC397" i="96"/>
  <c r="AC398" i="96"/>
  <c r="AC399" i="96"/>
  <c r="AC400" i="96"/>
  <c r="AC401" i="96"/>
  <c r="AC402" i="96"/>
  <c r="AC403" i="96"/>
  <c r="AC404" i="96"/>
  <c r="AC405" i="96"/>
  <c r="AC406" i="96"/>
  <c r="AC407" i="96"/>
  <c r="AC408" i="96"/>
  <c r="AC409" i="96"/>
  <c r="AC410" i="96"/>
  <c r="AC411" i="96"/>
  <c r="AC412" i="96"/>
  <c r="AC413" i="96"/>
  <c r="AC414" i="96"/>
  <c r="AC415" i="96"/>
  <c r="AC416" i="96"/>
  <c r="AC417" i="96"/>
  <c r="AC418" i="96"/>
  <c r="AC419" i="96"/>
  <c r="AC420" i="96"/>
  <c r="AC421" i="96"/>
  <c r="AC422" i="96"/>
  <c r="AC423" i="96"/>
  <c r="AC424" i="96"/>
  <c r="AC425" i="96"/>
  <c r="AC426" i="96"/>
  <c r="AC427" i="96"/>
  <c r="AC428" i="96"/>
  <c r="AC429" i="96"/>
  <c r="AC430" i="96"/>
  <c r="AC431" i="96"/>
  <c r="AC432" i="96"/>
  <c r="AC433" i="96"/>
  <c r="AC434" i="96"/>
  <c r="AC435" i="96"/>
  <c r="AC436" i="96"/>
  <c r="AC437" i="96"/>
  <c r="AC438" i="96"/>
  <c r="AC439" i="96"/>
  <c r="AC440" i="96"/>
  <c r="AC441" i="96"/>
  <c r="AC442" i="96"/>
  <c r="AC443" i="96"/>
  <c r="AC444" i="96"/>
  <c r="AC445" i="96"/>
  <c r="AC446" i="96"/>
  <c r="AC447" i="96"/>
  <c r="AC448" i="96"/>
  <c r="AC449" i="96"/>
  <c r="AC450" i="96"/>
  <c r="AC451" i="96"/>
  <c r="AC452" i="96"/>
  <c r="AC453" i="96"/>
  <c r="AC454" i="96"/>
  <c r="AC455" i="96"/>
  <c r="AC456" i="96"/>
  <c r="AC457" i="96"/>
  <c r="AC458" i="96"/>
  <c r="AC459" i="96"/>
  <c r="AC460" i="96"/>
  <c r="AC461" i="96"/>
  <c r="AC462" i="96"/>
  <c r="AC463" i="96"/>
  <c r="AC464" i="96"/>
  <c r="AC465" i="96"/>
  <c r="AC466" i="96"/>
  <c r="AC467" i="96"/>
  <c r="AC468" i="96"/>
  <c r="AC469" i="96"/>
  <c r="AC470" i="96"/>
  <c r="AC471" i="96"/>
  <c r="AC472" i="96"/>
  <c r="AC473" i="96"/>
  <c r="AC474" i="96"/>
  <c r="AC475" i="96"/>
  <c r="AC476" i="96"/>
  <c r="AC477" i="96"/>
  <c r="AC478" i="96"/>
  <c r="AC479" i="96"/>
  <c r="AC480" i="96"/>
  <c r="AC481" i="96"/>
  <c r="AC482" i="96"/>
  <c r="AC483" i="96"/>
  <c r="AC484" i="96"/>
  <c r="AC485" i="96"/>
  <c r="AC486" i="96"/>
  <c r="AC487" i="96"/>
  <c r="AC488" i="96"/>
  <c r="AC489" i="96"/>
  <c r="AC490" i="96"/>
  <c r="AC491" i="96"/>
  <c r="AC492" i="96"/>
  <c r="AC493" i="96"/>
  <c r="AC494" i="96"/>
  <c r="AC495" i="96"/>
  <c r="AC496" i="96"/>
  <c r="AC497" i="96"/>
  <c r="AC498" i="96"/>
  <c r="AC499" i="96"/>
  <c r="AC500" i="96"/>
  <c r="AC16" i="96"/>
  <c r="AC15" i="96"/>
  <c r="AC14" i="96"/>
  <c r="T17" i="96"/>
  <c r="T18" i="96"/>
  <c r="T19" i="96"/>
  <c r="T20" i="96"/>
  <c r="T21" i="96"/>
  <c r="T22" i="96"/>
  <c r="T23" i="96"/>
  <c r="T24" i="96"/>
  <c r="T25" i="96"/>
  <c r="T26" i="96"/>
  <c r="T27" i="96"/>
  <c r="T28" i="96"/>
  <c r="T29" i="96"/>
  <c r="T30" i="96"/>
  <c r="T31" i="96"/>
  <c r="T32" i="96"/>
  <c r="T33" i="96"/>
  <c r="T34" i="96"/>
  <c r="T35" i="96"/>
  <c r="T36" i="96"/>
  <c r="T37" i="96"/>
  <c r="T38" i="96"/>
  <c r="T39" i="96"/>
  <c r="T40" i="96"/>
  <c r="T41" i="96"/>
  <c r="T42" i="96"/>
  <c r="T43" i="96"/>
  <c r="T44" i="96"/>
  <c r="T45" i="96"/>
  <c r="T46" i="96"/>
  <c r="T47" i="96"/>
  <c r="T48" i="96"/>
  <c r="T49" i="96"/>
  <c r="T50" i="96"/>
  <c r="T51" i="96"/>
  <c r="T52" i="96"/>
  <c r="T53" i="96"/>
  <c r="T54" i="96"/>
  <c r="T55" i="96"/>
  <c r="T56" i="96"/>
  <c r="T57" i="96"/>
  <c r="T58" i="96"/>
  <c r="T59" i="96"/>
  <c r="T60" i="96"/>
  <c r="T61" i="96"/>
  <c r="T62" i="96"/>
  <c r="T63" i="96"/>
  <c r="T64" i="96"/>
  <c r="T65" i="96"/>
  <c r="T66" i="96"/>
  <c r="T67" i="96"/>
  <c r="T68" i="96"/>
  <c r="T69" i="96"/>
  <c r="T70" i="96"/>
  <c r="T71" i="96"/>
  <c r="T72" i="96"/>
  <c r="T73" i="96"/>
  <c r="T74" i="96"/>
  <c r="T75" i="96"/>
  <c r="T76" i="96"/>
  <c r="T77" i="96"/>
  <c r="T78" i="96"/>
  <c r="T79" i="96"/>
  <c r="T80" i="96"/>
  <c r="T81" i="96"/>
  <c r="T82" i="96"/>
  <c r="T83" i="96"/>
  <c r="T84" i="96"/>
  <c r="T85" i="96"/>
  <c r="T86" i="96"/>
  <c r="T87" i="96"/>
  <c r="T88" i="96"/>
  <c r="T89" i="96"/>
  <c r="T90" i="96"/>
  <c r="T91" i="96"/>
  <c r="T92" i="96"/>
  <c r="T93" i="96"/>
  <c r="T94" i="96"/>
  <c r="T95" i="96"/>
  <c r="T96" i="96"/>
  <c r="T97" i="96"/>
  <c r="T98" i="96"/>
  <c r="T99" i="96"/>
  <c r="T100" i="96"/>
  <c r="T101" i="96"/>
  <c r="T102" i="96"/>
  <c r="T103" i="96"/>
  <c r="T104" i="96"/>
  <c r="T105" i="96"/>
  <c r="T106" i="96"/>
  <c r="T107" i="96"/>
  <c r="T108" i="96"/>
  <c r="T109" i="96"/>
  <c r="T110" i="96"/>
  <c r="T111" i="96"/>
  <c r="T112" i="96"/>
  <c r="T113" i="96"/>
  <c r="T114" i="96"/>
  <c r="T115" i="96"/>
  <c r="T116" i="96"/>
  <c r="T117" i="96"/>
  <c r="T118" i="96"/>
  <c r="T119" i="96"/>
  <c r="T120" i="96"/>
  <c r="T121" i="96"/>
  <c r="T122" i="96"/>
  <c r="T123" i="96"/>
  <c r="T124" i="96"/>
  <c r="T125" i="96"/>
  <c r="T126" i="96"/>
  <c r="T127" i="96"/>
  <c r="T128" i="96"/>
  <c r="T129" i="96"/>
  <c r="T130" i="96"/>
  <c r="T131" i="96"/>
  <c r="T132" i="96"/>
  <c r="T133" i="96"/>
  <c r="T134" i="96"/>
  <c r="T135" i="96"/>
  <c r="T136" i="96"/>
  <c r="T137" i="96"/>
  <c r="T138" i="96"/>
  <c r="T139" i="96"/>
  <c r="T140" i="96"/>
  <c r="T141" i="96"/>
  <c r="T142" i="96"/>
  <c r="T143" i="96"/>
  <c r="T144" i="96"/>
  <c r="T145" i="96"/>
  <c r="T146" i="96"/>
  <c r="T147" i="96"/>
  <c r="T148" i="96"/>
  <c r="T149" i="96"/>
  <c r="T150" i="96"/>
  <c r="T151" i="96"/>
  <c r="T152" i="96"/>
  <c r="T153" i="96"/>
  <c r="T154" i="96"/>
  <c r="T155" i="96"/>
  <c r="T156" i="96"/>
  <c r="T157" i="96"/>
  <c r="T158" i="96"/>
  <c r="T159" i="96"/>
  <c r="T160" i="96"/>
  <c r="T161" i="96"/>
  <c r="T162" i="96"/>
  <c r="T163" i="96"/>
  <c r="T164" i="96"/>
  <c r="T165" i="96"/>
  <c r="T166" i="96"/>
  <c r="T167" i="96"/>
  <c r="T168" i="96"/>
  <c r="T169" i="96"/>
  <c r="T170" i="96"/>
  <c r="T171" i="96"/>
  <c r="T172" i="96"/>
  <c r="T173" i="96"/>
  <c r="T174" i="96"/>
  <c r="T175" i="96"/>
  <c r="T176" i="96"/>
  <c r="T177" i="96"/>
  <c r="T178" i="96"/>
  <c r="T179" i="96"/>
  <c r="T180" i="96"/>
  <c r="T181" i="96"/>
  <c r="T182" i="96"/>
  <c r="T183" i="96"/>
  <c r="T184" i="96"/>
  <c r="T185" i="96"/>
  <c r="T186" i="96"/>
  <c r="T187" i="96"/>
  <c r="T188" i="96"/>
  <c r="T189" i="96"/>
  <c r="T190" i="96"/>
  <c r="T191" i="96"/>
  <c r="T192" i="96"/>
  <c r="T193" i="96"/>
  <c r="T194" i="96"/>
  <c r="T195" i="96"/>
  <c r="T196" i="96"/>
  <c r="T197" i="96"/>
  <c r="T198" i="96"/>
  <c r="T199" i="96"/>
  <c r="T200" i="96"/>
  <c r="T201" i="96"/>
  <c r="T202" i="96"/>
  <c r="T203" i="96"/>
  <c r="T204" i="96"/>
  <c r="T205" i="96"/>
  <c r="T206" i="96"/>
  <c r="T207" i="96"/>
  <c r="T208" i="96"/>
  <c r="T209" i="96"/>
  <c r="T210" i="96"/>
  <c r="T211" i="96"/>
  <c r="T212" i="96"/>
  <c r="T213" i="96"/>
  <c r="T214" i="96"/>
  <c r="T215" i="96"/>
  <c r="T216" i="96"/>
  <c r="T217" i="96"/>
  <c r="T218" i="96"/>
  <c r="T219" i="96"/>
  <c r="T220" i="96"/>
  <c r="T221" i="96"/>
  <c r="T222" i="96"/>
  <c r="T223" i="96"/>
  <c r="T224" i="96"/>
  <c r="T225" i="96"/>
  <c r="T226" i="96"/>
  <c r="T227" i="96"/>
  <c r="T228" i="96"/>
  <c r="T229" i="96"/>
  <c r="T230" i="96"/>
  <c r="T231" i="96"/>
  <c r="T232" i="96"/>
  <c r="T233" i="96"/>
  <c r="T234" i="96"/>
  <c r="T235" i="96"/>
  <c r="T236" i="96"/>
  <c r="T237" i="96"/>
  <c r="T238" i="96"/>
  <c r="T239" i="96"/>
  <c r="T240" i="96"/>
  <c r="T241" i="96"/>
  <c r="T242" i="96"/>
  <c r="T243" i="96"/>
  <c r="T244" i="96"/>
  <c r="T245" i="96"/>
  <c r="T246" i="96"/>
  <c r="T247" i="96"/>
  <c r="T248" i="96"/>
  <c r="T249" i="96"/>
  <c r="T250" i="96"/>
  <c r="T251" i="96"/>
  <c r="T252" i="96"/>
  <c r="T253" i="96"/>
  <c r="T254" i="96"/>
  <c r="T255" i="96"/>
  <c r="T256" i="96"/>
  <c r="T257" i="96"/>
  <c r="T258" i="96"/>
  <c r="T259" i="96"/>
  <c r="T260" i="96"/>
  <c r="T261" i="96"/>
  <c r="T262" i="96"/>
  <c r="T263" i="96"/>
  <c r="T264" i="96"/>
  <c r="T265" i="96"/>
  <c r="T266" i="96"/>
  <c r="T267" i="96"/>
  <c r="T268" i="96"/>
  <c r="T269" i="96"/>
  <c r="T270" i="96"/>
  <c r="T271" i="96"/>
  <c r="T272" i="96"/>
  <c r="T273" i="96"/>
  <c r="T274" i="96"/>
  <c r="T275" i="96"/>
  <c r="T276" i="96"/>
  <c r="T277" i="96"/>
  <c r="T278" i="96"/>
  <c r="T279" i="96"/>
  <c r="T280" i="96"/>
  <c r="T281" i="96"/>
  <c r="T282" i="96"/>
  <c r="T283" i="96"/>
  <c r="T284" i="96"/>
  <c r="T285" i="96"/>
  <c r="T286" i="96"/>
  <c r="T287" i="96"/>
  <c r="T288" i="96"/>
  <c r="T289" i="96"/>
  <c r="T290" i="96"/>
  <c r="T291" i="96"/>
  <c r="T292" i="96"/>
  <c r="T293" i="96"/>
  <c r="T294" i="96"/>
  <c r="T295" i="96"/>
  <c r="T296" i="96"/>
  <c r="T297" i="96"/>
  <c r="T298" i="96"/>
  <c r="T299" i="96"/>
  <c r="T300" i="96"/>
  <c r="T301" i="96"/>
  <c r="T302" i="96"/>
  <c r="T303" i="96"/>
  <c r="T304" i="96"/>
  <c r="T305" i="96"/>
  <c r="T306" i="96"/>
  <c r="T307" i="96"/>
  <c r="T308" i="96"/>
  <c r="T309" i="96"/>
  <c r="T310" i="96"/>
  <c r="T311" i="96"/>
  <c r="T312" i="96"/>
  <c r="T313" i="96"/>
  <c r="T314" i="96"/>
  <c r="T315" i="96"/>
  <c r="T316" i="96"/>
  <c r="T317" i="96"/>
  <c r="T318" i="96"/>
  <c r="T319" i="96"/>
  <c r="T320" i="96"/>
  <c r="T321" i="96"/>
  <c r="T322" i="96"/>
  <c r="T323" i="96"/>
  <c r="T324" i="96"/>
  <c r="T325" i="96"/>
  <c r="T326" i="96"/>
  <c r="T327" i="96"/>
  <c r="T328" i="96"/>
  <c r="T329" i="96"/>
  <c r="T330" i="96"/>
  <c r="T331" i="96"/>
  <c r="T332" i="96"/>
  <c r="T333" i="96"/>
  <c r="T334" i="96"/>
  <c r="T335" i="96"/>
  <c r="T336" i="96"/>
  <c r="T337" i="96"/>
  <c r="T338" i="96"/>
  <c r="T339" i="96"/>
  <c r="T340" i="96"/>
  <c r="T341" i="96"/>
  <c r="T342" i="96"/>
  <c r="T343" i="96"/>
  <c r="T344" i="96"/>
  <c r="T345" i="96"/>
  <c r="T346" i="96"/>
  <c r="T347" i="96"/>
  <c r="T348" i="96"/>
  <c r="T349" i="96"/>
  <c r="T350" i="96"/>
  <c r="T351" i="96"/>
  <c r="T352" i="96"/>
  <c r="T353" i="96"/>
  <c r="T354" i="96"/>
  <c r="T355" i="96"/>
  <c r="T356" i="96"/>
  <c r="T357" i="96"/>
  <c r="T358" i="96"/>
  <c r="T359" i="96"/>
  <c r="T360" i="96"/>
  <c r="T361" i="96"/>
  <c r="T362" i="96"/>
  <c r="T363" i="96"/>
  <c r="T364" i="96"/>
  <c r="T365" i="96"/>
  <c r="T366" i="96"/>
  <c r="T367" i="96"/>
  <c r="T368" i="96"/>
  <c r="T369" i="96"/>
  <c r="T370" i="96"/>
  <c r="T371" i="96"/>
  <c r="T372" i="96"/>
  <c r="T373" i="96"/>
  <c r="T374" i="96"/>
  <c r="T375" i="96"/>
  <c r="T376" i="96"/>
  <c r="T377" i="96"/>
  <c r="T378" i="96"/>
  <c r="T379" i="96"/>
  <c r="T380" i="96"/>
  <c r="T381" i="96"/>
  <c r="T382" i="96"/>
  <c r="T383" i="96"/>
  <c r="T384" i="96"/>
  <c r="T385" i="96"/>
  <c r="T386" i="96"/>
  <c r="T387" i="96"/>
  <c r="T388" i="96"/>
  <c r="T389" i="96"/>
  <c r="T390" i="96"/>
  <c r="T391" i="96"/>
  <c r="T392" i="96"/>
  <c r="T393" i="96"/>
  <c r="T394" i="96"/>
  <c r="T395" i="96"/>
  <c r="T396" i="96"/>
  <c r="T397" i="96"/>
  <c r="T398" i="96"/>
  <c r="T399" i="96"/>
  <c r="T400" i="96"/>
  <c r="T401" i="96"/>
  <c r="T402" i="96"/>
  <c r="T403" i="96"/>
  <c r="T404" i="96"/>
  <c r="T405" i="96"/>
  <c r="T406" i="96"/>
  <c r="T407" i="96"/>
  <c r="T408" i="96"/>
  <c r="T409" i="96"/>
  <c r="T410" i="96"/>
  <c r="T411" i="96"/>
  <c r="T412" i="96"/>
  <c r="T413" i="96"/>
  <c r="T414" i="96"/>
  <c r="T415" i="96"/>
  <c r="T416" i="96"/>
  <c r="T417" i="96"/>
  <c r="T418" i="96"/>
  <c r="T419" i="96"/>
  <c r="T420" i="96"/>
  <c r="T421" i="96"/>
  <c r="T422" i="96"/>
  <c r="T423" i="96"/>
  <c r="T424" i="96"/>
  <c r="T425" i="96"/>
  <c r="T426" i="96"/>
  <c r="T427" i="96"/>
  <c r="T428" i="96"/>
  <c r="T429" i="96"/>
  <c r="T430" i="96"/>
  <c r="T431" i="96"/>
  <c r="T432" i="96"/>
  <c r="T433" i="96"/>
  <c r="T434" i="96"/>
  <c r="T435" i="96"/>
  <c r="T436" i="96"/>
  <c r="T437" i="96"/>
  <c r="T438" i="96"/>
  <c r="T439" i="96"/>
  <c r="T440" i="96"/>
  <c r="T441" i="96"/>
  <c r="T442" i="96"/>
  <c r="T443" i="96"/>
  <c r="T444" i="96"/>
  <c r="T445" i="96"/>
  <c r="T446" i="96"/>
  <c r="T447" i="96"/>
  <c r="T448" i="96"/>
  <c r="T449" i="96"/>
  <c r="T450" i="96"/>
  <c r="T451" i="96"/>
  <c r="T452" i="96"/>
  <c r="T453" i="96"/>
  <c r="T454" i="96"/>
  <c r="T455" i="96"/>
  <c r="T456" i="96"/>
  <c r="T457" i="96"/>
  <c r="T458" i="96"/>
  <c r="T459" i="96"/>
  <c r="T460" i="96"/>
  <c r="T461" i="96"/>
  <c r="T462" i="96"/>
  <c r="T463" i="96"/>
  <c r="T464" i="96"/>
  <c r="T465" i="96"/>
  <c r="T466" i="96"/>
  <c r="T467" i="96"/>
  <c r="T468" i="96"/>
  <c r="T469" i="96"/>
  <c r="T470" i="96"/>
  <c r="T471" i="96"/>
  <c r="T472" i="96"/>
  <c r="T473" i="96"/>
  <c r="T474" i="96"/>
  <c r="T475" i="96"/>
  <c r="T476" i="96"/>
  <c r="T477" i="96"/>
  <c r="T478" i="96"/>
  <c r="T479" i="96"/>
  <c r="T480" i="96"/>
  <c r="T481" i="96"/>
  <c r="T482" i="96"/>
  <c r="T483" i="96"/>
  <c r="T484" i="96"/>
  <c r="T485" i="96"/>
  <c r="T486" i="96"/>
  <c r="T487" i="96"/>
  <c r="T488" i="96"/>
  <c r="T489" i="96"/>
  <c r="T490" i="96"/>
  <c r="T491" i="96"/>
  <c r="T492" i="96"/>
  <c r="T493" i="96"/>
  <c r="T494" i="96"/>
  <c r="T495" i="96"/>
  <c r="T496" i="96"/>
  <c r="T497" i="96"/>
  <c r="T498" i="96"/>
  <c r="T499" i="96"/>
  <c r="T500" i="96"/>
  <c r="T501" i="96"/>
  <c r="T16" i="96"/>
  <c r="T15" i="96"/>
  <c r="T14" i="96"/>
  <c r="K43" i="96"/>
  <c r="K44" i="96"/>
  <c r="K45" i="96"/>
  <c r="K46" i="96"/>
  <c r="K47" i="96"/>
  <c r="K48" i="96"/>
  <c r="K49" i="96"/>
  <c r="K50" i="96"/>
  <c r="K51" i="96"/>
  <c r="K52" i="96"/>
  <c r="K53" i="96"/>
  <c r="K54" i="96"/>
  <c r="K55" i="96"/>
  <c r="K56" i="96"/>
  <c r="K57" i="96"/>
  <c r="K58" i="96"/>
  <c r="K59" i="96"/>
  <c r="K60" i="96"/>
  <c r="K61" i="96"/>
  <c r="K62" i="96"/>
  <c r="K63" i="96"/>
  <c r="K64" i="96"/>
  <c r="K65" i="96"/>
  <c r="K66" i="96"/>
  <c r="K67" i="96"/>
  <c r="K68" i="96"/>
  <c r="K69" i="96"/>
  <c r="K70" i="96"/>
  <c r="K71" i="96"/>
  <c r="K72" i="96"/>
  <c r="K73" i="96"/>
  <c r="K74" i="96"/>
  <c r="K75" i="96"/>
  <c r="K76" i="96"/>
  <c r="K77" i="96"/>
  <c r="K78" i="96"/>
  <c r="K79" i="96"/>
  <c r="K80" i="96"/>
  <c r="K81" i="96"/>
  <c r="K82" i="96"/>
  <c r="K83" i="96"/>
  <c r="K84" i="96"/>
  <c r="K85" i="96"/>
  <c r="K86" i="96"/>
  <c r="K87" i="96"/>
  <c r="K88" i="96"/>
  <c r="K89" i="96"/>
  <c r="K90" i="96"/>
  <c r="K91" i="96"/>
  <c r="K92" i="96"/>
  <c r="K93" i="96"/>
  <c r="K94" i="96"/>
  <c r="K95" i="96"/>
  <c r="K96" i="96"/>
  <c r="K97" i="96"/>
  <c r="K98" i="96"/>
  <c r="K99" i="96"/>
  <c r="K100" i="96"/>
  <c r="K101" i="96"/>
  <c r="K102" i="96"/>
  <c r="K103" i="96"/>
  <c r="K104" i="96"/>
  <c r="K105" i="96"/>
  <c r="K106" i="96"/>
  <c r="K107" i="96"/>
  <c r="K108" i="96"/>
  <c r="K109" i="96"/>
  <c r="K110" i="96"/>
  <c r="K111" i="96"/>
  <c r="K112" i="96"/>
  <c r="K113" i="96"/>
  <c r="K114" i="96"/>
  <c r="K115" i="96"/>
  <c r="K116" i="96"/>
  <c r="K117" i="96"/>
  <c r="K118" i="96"/>
  <c r="K119" i="96"/>
  <c r="K120" i="96"/>
  <c r="K121" i="96"/>
  <c r="K122" i="96"/>
  <c r="K123" i="96"/>
  <c r="K124" i="96"/>
  <c r="K125" i="96"/>
  <c r="K126" i="96"/>
  <c r="K127" i="96"/>
  <c r="K128" i="96"/>
  <c r="K129" i="96"/>
  <c r="K130" i="96"/>
  <c r="K131" i="96"/>
  <c r="K132" i="96"/>
  <c r="K133" i="96"/>
  <c r="K134" i="96"/>
  <c r="K135" i="96"/>
  <c r="K136" i="96"/>
  <c r="K137" i="96"/>
  <c r="K138" i="96"/>
  <c r="K139" i="96"/>
  <c r="K140" i="96"/>
  <c r="K141" i="96"/>
  <c r="K142" i="96"/>
  <c r="K143" i="96"/>
  <c r="K144" i="96"/>
  <c r="K145" i="96"/>
  <c r="K146" i="96"/>
  <c r="K147" i="96"/>
  <c r="K148" i="96"/>
  <c r="K149" i="96"/>
  <c r="K150" i="96"/>
  <c r="K151" i="96"/>
  <c r="K152" i="96"/>
  <c r="K153" i="96"/>
  <c r="K154" i="96"/>
  <c r="K155" i="96"/>
  <c r="K156" i="96"/>
  <c r="K157" i="96"/>
  <c r="K158" i="96"/>
  <c r="K159" i="96"/>
  <c r="K160" i="96"/>
  <c r="K161" i="96"/>
  <c r="K162" i="96"/>
  <c r="K163" i="96"/>
  <c r="K164" i="96"/>
  <c r="K165" i="96"/>
  <c r="K166" i="96"/>
  <c r="K167" i="96"/>
  <c r="K168" i="96"/>
  <c r="K169" i="96"/>
  <c r="K170" i="96"/>
  <c r="K171" i="96"/>
  <c r="K172" i="96"/>
  <c r="K173" i="96"/>
  <c r="K174" i="96"/>
  <c r="K175" i="96"/>
  <c r="K176" i="96"/>
  <c r="K177" i="96"/>
  <c r="K178" i="96"/>
  <c r="K179" i="96"/>
  <c r="K180" i="96"/>
  <c r="K181" i="96"/>
  <c r="K182" i="96"/>
  <c r="K183" i="96"/>
  <c r="K184" i="96"/>
  <c r="K185" i="96"/>
  <c r="K186" i="96"/>
  <c r="K187" i="96"/>
  <c r="K188" i="96"/>
  <c r="K189" i="96"/>
  <c r="K190" i="96"/>
  <c r="K191" i="96"/>
  <c r="K192" i="96"/>
  <c r="K193" i="96"/>
  <c r="K194" i="96"/>
  <c r="K195" i="96"/>
  <c r="K196" i="96"/>
  <c r="K197" i="96"/>
  <c r="K198" i="96"/>
  <c r="K199" i="96"/>
  <c r="K200" i="96"/>
  <c r="K201" i="96"/>
  <c r="K202" i="96"/>
  <c r="K203" i="96"/>
  <c r="K204" i="96"/>
  <c r="K205" i="96"/>
  <c r="K206" i="96"/>
  <c r="K207" i="96"/>
  <c r="K208" i="96"/>
  <c r="K209" i="96"/>
  <c r="K210" i="96"/>
  <c r="K211" i="96"/>
  <c r="K212" i="96"/>
  <c r="K213" i="96"/>
  <c r="K214" i="96"/>
  <c r="K215" i="96"/>
  <c r="K216" i="96"/>
  <c r="K217" i="96"/>
  <c r="K218" i="96"/>
  <c r="K219" i="96"/>
  <c r="K220" i="96"/>
  <c r="K221" i="96"/>
  <c r="K222" i="96"/>
  <c r="K223" i="96"/>
  <c r="K224" i="96"/>
  <c r="K225" i="96"/>
  <c r="K226" i="96"/>
  <c r="K227" i="96"/>
  <c r="K228" i="96"/>
  <c r="K229" i="96"/>
  <c r="K230" i="96"/>
  <c r="K231" i="96"/>
  <c r="K232" i="96"/>
  <c r="K233" i="96"/>
  <c r="K234" i="96"/>
  <c r="K235" i="96"/>
  <c r="K236" i="96"/>
  <c r="K237" i="96"/>
  <c r="K238" i="96"/>
  <c r="K239" i="96"/>
  <c r="K240" i="96"/>
  <c r="K241" i="96"/>
  <c r="K242" i="96"/>
  <c r="K243" i="96"/>
  <c r="K244" i="96"/>
  <c r="K245" i="96"/>
  <c r="K246" i="96"/>
  <c r="K247" i="96"/>
  <c r="K248" i="96"/>
  <c r="K249" i="96"/>
  <c r="K250" i="96"/>
  <c r="K251" i="96"/>
  <c r="K252" i="96"/>
  <c r="K253" i="96"/>
  <c r="K254" i="96"/>
  <c r="K255" i="96"/>
  <c r="K256" i="96"/>
  <c r="K257" i="96"/>
  <c r="K258" i="96"/>
  <c r="K259" i="96"/>
  <c r="K260" i="96"/>
  <c r="K261" i="96"/>
  <c r="K262" i="96"/>
  <c r="K263" i="96"/>
  <c r="K264" i="96"/>
  <c r="K265" i="96"/>
  <c r="K266" i="96"/>
  <c r="K267" i="96"/>
  <c r="K268" i="96"/>
  <c r="K269" i="96"/>
  <c r="K270" i="96"/>
  <c r="K271" i="96"/>
  <c r="K272" i="96"/>
  <c r="K273" i="96"/>
  <c r="K274" i="96"/>
  <c r="K275" i="96"/>
  <c r="K276" i="96"/>
  <c r="K277" i="96"/>
  <c r="K278" i="96"/>
  <c r="K279" i="96"/>
  <c r="K280" i="96"/>
  <c r="K281" i="96"/>
  <c r="K282" i="96"/>
  <c r="K283" i="96"/>
  <c r="K284" i="96"/>
  <c r="K285" i="96"/>
  <c r="K286" i="96"/>
  <c r="K287" i="96"/>
  <c r="K288" i="96"/>
  <c r="K289" i="96"/>
  <c r="K290" i="96"/>
  <c r="K291" i="96"/>
  <c r="K292" i="96"/>
  <c r="K293" i="96"/>
  <c r="K294" i="96"/>
  <c r="K295" i="96"/>
  <c r="K296" i="96"/>
  <c r="K297" i="96"/>
  <c r="K298" i="96"/>
  <c r="K299" i="96"/>
  <c r="K300" i="96"/>
  <c r="K301" i="96"/>
  <c r="K302" i="96"/>
  <c r="K303" i="96"/>
  <c r="K304" i="96"/>
  <c r="K305" i="96"/>
  <c r="K306" i="96"/>
  <c r="K307" i="96"/>
  <c r="K308" i="96"/>
  <c r="K309" i="96"/>
  <c r="K310" i="96"/>
  <c r="K311" i="96"/>
  <c r="K312" i="96"/>
  <c r="K313" i="96"/>
  <c r="K314" i="96"/>
  <c r="K315" i="96"/>
  <c r="K316" i="96"/>
  <c r="K317" i="96"/>
  <c r="K318" i="96"/>
  <c r="K319" i="96"/>
  <c r="K320" i="96"/>
  <c r="K321" i="96"/>
  <c r="K322" i="96"/>
  <c r="K323" i="96"/>
  <c r="K324" i="96"/>
  <c r="K325" i="96"/>
  <c r="K326" i="96"/>
  <c r="K327" i="96"/>
  <c r="K328" i="96"/>
  <c r="K329" i="96"/>
  <c r="K330" i="96"/>
  <c r="K331" i="96"/>
  <c r="K332" i="96"/>
  <c r="K333" i="96"/>
  <c r="K334" i="96"/>
  <c r="K335" i="96"/>
  <c r="K336" i="96"/>
  <c r="K337" i="96"/>
  <c r="K338" i="96"/>
  <c r="K339" i="96"/>
  <c r="K340" i="96"/>
  <c r="K341" i="96"/>
  <c r="K342" i="96"/>
  <c r="K343" i="96"/>
  <c r="K344" i="96"/>
  <c r="K345" i="96"/>
  <c r="K346" i="96"/>
  <c r="K347" i="96"/>
  <c r="K348" i="96"/>
  <c r="K349" i="96"/>
  <c r="K350" i="96"/>
  <c r="K351" i="96"/>
  <c r="K352" i="96"/>
  <c r="K353" i="96"/>
  <c r="K354" i="96"/>
  <c r="K355" i="96"/>
  <c r="K356" i="96"/>
  <c r="K357" i="96"/>
  <c r="K358" i="96"/>
  <c r="K359" i="96"/>
  <c r="K360" i="96"/>
  <c r="K361" i="96"/>
  <c r="K362" i="96"/>
  <c r="K363" i="96"/>
  <c r="K364" i="96"/>
  <c r="K365" i="96"/>
  <c r="K366" i="96"/>
  <c r="K367" i="96"/>
  <c r="K368" i="96"/>
  <c r="K369" i="96"/>
  <c r="K370" i="96"/>
  <c r="K371" i="96"/>
  <c r="K372" i="96"/>
  <c r="K373" i="96"/>
  <c r="K374" i="96"/>
  <c r="K375" i="96"/>
  <c r="K376" i="96"/>
  <c r="K377" i="96"/>
  <c r="K378" i="96"/>
  <c r="K379" i="96"/>
  <c r="K380" i="96"/>
  <c r="K381" i="96"/>
  <c r="K382" i="96"/>
  <c r="K383" i="96"/>
  <c r="K384" i="96"/>
  <c r="K385" i="96"/>
  <c r="K386" i="96"/>
  <c r="K387" i="96"/>
  <c r="K388" i="96"/>
  <c r="K389" i="96"/>
  <c r="K390" i="96"/>
  <c r="K391" i="96"/>
  <c r="K392" i="96"/>
  <c r="K393" i="96"/>
  <c r="K394" i="96"/>
  <c r="K395" i="96"/>
  <c r="K396" i="96"/>
  <c r="K397" i="96"/>
  <c r="K398" i="96"/>
  <c r="K399" i="96"/>
  <c r="K400" i="96"/>
  <c r="K401" i="96"/>
  <c r="K402" i="96"/>
  <c r="K403" i="96"/>
  <c r="K404" i="96"/>
  <c r="K405" i="96"/>
  <c r="K406" i="96"/>
  <c r="K407" i="96"/>
  <c r="K408" i="96"/>
  <c r="K409" i="96"/>
  <c r="K410" i="96"/>
  <c r="K411" i="96"/>
  <c r="K412" i="96"/>
  <c r="K413" i="96"/>
  <c r="K414" i="96"/>
  <c r="K415" i="96"/>
  <c r="K416" i="96"/>
  <c r="K417" i="96"/>
  <c r="K418" i="96"/>
  <c r="K419" i="96"/>
  <c r="K420" i="96"/>
  <c r="K421" i="96"/>
  <c r="K422" i="96"/>
  <c r="K423" i="96"/>
  <c r="K424" i="96"/>
  <c r="K425" i="96"/>
  <c r="K426" i="96"/>
  <c r="K427" i="96"/>
  <c r="K428" i="96"/>
  <c r="K429" i="96"/>
  <c r="K430" i="96"/>
  <c r="K431" i="96"/>
  <c r="K432" i="96"/>
  <c r="K433" i="96"/>
  <c r="K434" i="96"/>
  <c r="K435" i="96"/>
  <c r="K436" i="96"/>
  <c r="K437" i="96"/>
  <c r="K438" i="96"/>
  <c r="K439" i="96"/>
  <c r="K440" i="96"/>
  <c r="K441" i="96"/>
  <c r="K442" i="96"/>
  <c r="K443" i="96"/>
  <c r="K444" i="96"/>
  <c r="K445" i="96"/>
  <c r="K446" i="96"/>
  <c r="K447" i="96"/>
  <c r="K448" i="96"/>
  <c r="K449" i="96"/>
  <c r="K450" i="96"/>
  <c r="K451" i="96"/>
  <c r="K452" i="96"/>
  <c r="K453" i="96"/>
  <c r="K454" i="96"/>
  <c r="K455" i="96"/>
  <c r="K456" i="96"/>
  <c r="K457" i="96"/>
  <c r="K458" i="96"/>
  <c r="K459" i="96"/>
  <c r="K460" i="96"/>
  <c r="K461" i="96"/>
  <c r="K462" i="96"/>
  <c r="K463" i="96"/>
  <c r="K464" i="96"/>
  <c r="K465" i="96"/>
  <c r="K466" i="96"/>
  <c r="K467" i="96"/>
  <c r="K468" i="96"/>
  <c r="K469" i="96"/>
  <c r="K470" i="96"/>
  <c r="K471" i="96"/>
  <c r="K472" i="96"/>
  <c r="K473" i="96"/>
  <c r="K474" i="96"/>
  <c r="K475" i="96"/>
  <c r="K476" i="96"/>
  <c r="K477" i="96"/>
  <c r="K478" i="96"/>
  <c r="K479" i="96"/>
  <c r="K480" i="96"/>
  <c r="K481" i="96"/>
  <c r="K482" i="96"/>
  <c r="K483" i="96"/>
  <c r="K484" i="96"/>
  <c r="K485" i="96"/>
  <c r="K486" i="96"/>
  <c r="K487" i="96"/>
  <c r="K488" i="96"/>
  <c r="K489" i="96"/>
  <c r="K490" i="96"/>
  <c r="K491" i="96"/>
  <c r="K492" i="96"/>
  <c r="K493" i="96"/>
  <c r="K494" i="96"/>
  <c r="K495" i="96"/>
  <c r="K496" i="96"/>
  <c r="K497" i="96"/>
  <c r="K498" i="96"/>
  <c r="K499" i="96"/>
  <c r="K500" i="96"/>
  <c r="K15" i="96"/>
  <c r="K16" i="96"/>
  <c r="K17" i="96"/>
  <c r="K18" i="96"/>
  <c r="K19" i="96"/>
  <c r="K20" i="96"/>
  <c r="K21" i="96"/>
  <c r="K22" i="96"/>
  <c r="K23" i="96"/>
  <c r="K24" i="96"/>
  <c r="K25" i="96"/>
  <c r="K26" i="96"/>
  <c r="K27" i="96"/>
  <c r="K28" i="96"/>
  <c r="K29" i="96"/>
  <c r="K30" i="96"/>
  <c r="K31" i="96"/>
  <c r="K32" i="96"/>
  <c r="K33" i="96"/>
  <c r="K34" i="96"/>
  <c r="K35" i="96"/>
  <c r="K36" i="96"/>
  <c r="K37" i="96"/>
  <c r="K38" i="96"/>
  <c r="K39" i="96"/>
  <c r="K40" i="96"/>
  <c r="K41" i="96"/>
  <c r="K42" i="96"/>
  <c r="K14" i="96"/>
  <c r="AH13" i="57" l="1"/>
  <c r="H7" i="92" l="1"/>
  <c r="H8" i="92"/>
  <c r="H9" i="92"/>
  <c r="H10" i="92"/>
  <c r="H11" i="92"/>
  <c r="H12" i="92"/>
  <c r="H13" i="92"/>
  <c r="H14" i="92"/>
  <c r="H15" i="92"/>
  <c r="H16" i="92"/>
  <c r="H17" i="92"/>
  <c r="H18" i="92"/>
  <c r="H19" i="92"/>
  <c r="H20" i="92"/>
  <c r="H21" i="92"/>
  <c r="H22" i="92"/>
  <c r="H23" i="92"/>
  <c r="H24" i="92"/>
  <c r="H25" i="92"/>
  <c r="H26" i="92"/>
  <c r="H27" i="92"/>
  <c r="H28" i="92"/>
  <c r="H29" i="92"/>
  <c r="H30" i="92"/>
  <c r="H31" i="92"/>
  <c r="H32" i="92"/>
  <c r="H33" i="92"/>
  <c r="H34" i="92"/>
  <c r="H35" i="92"/>
  <c r="H36" i="92"/>
  <c r="H37" i="92"/>
  <c r="H38" i="92"/>
  <c r="H39" i="92"/>
  <c r="H40" i="92"/>
  <c r="H41" i="92"/>
  <c r="H42" i="92"/>
  <c r="H43" i="92"/>
  <c r="H44" i="92"/>
  <c r="H45" i="92"/>
  <c r="H46" i="92"/>
  <c r="H6" i="92"/>
  <c r="AE10" i="75"/>
  <c r="M7" i="69" l="1"/>
  <c r="J7" i="69"/>
  <c r="M7" i="54"/>
  <c r="J7" i="54"/>
  <c r="AZ13" i="77"/>
  <c r="B9" i="92" l="1"/>
  <c r="B10" i="92"/>
  <c r="B11" i="92"/>
  <c r="B12" i="92"/>
  <c r="B13" i="92"/>
  <c r="B14" i="92"/>
  <c r="B15" i="92"/>
  <c r="B16" i="92"/>
  <c r="B17" i="92"/>
  <c r="B18" i="92"/>
  <c r="B19" i="92"/>
  <c r="B20" i="92"/>
  <c r="B21" i="92"/>
  <c r="B22" i="92"/>
  <c r="B23" i="92"/>
  <c r="B24" i="92"/>
  <c r="B25" i="92"/>
  <c r="B26" i="92"/>
  <c r="B27" i="92"/>
  <c r="B28" i="92"/>
  <c r="B29" i="92"/>
  <c r="B30" i="92"/>
  <c r="B31" i="92"/>
  <c r="B32" i="92"/>
  <c r="B33" i="92"/>
  <c r="B34" i="92"/>
  <c r="B35" i="92"/>
  <c r="B36" i="92"/>
  <c r="B37" i="92"/>
  <c r="B38" i="92"/>
  <c r="B39" i="92"/>
  <c r="B40" i="92"/>
  <c r="B41" i="92"/>
  <c r="B42" i="92"/>
  <c r="B43" i="92"/>
  <c r="B44" i="92"/>
  <c r="B45" i="92"/>
  <c r="B46" i="92"/>
  <c r="B47" i="92"/>
  <c r="B48" i="92"/>
  <c r="B49" i="92"/>
  <c r="B50" i="92"/>
  <c r="B51" i="92"/>
  <c r="B52" i="92"/>
  <c r="B53" i="92"/>
  <c r="B54" i="92"/>
  <c r="B55" i="92"/>
  <c r="B56" i="92"/>
  <c r="B57" i="92"/>
  <c r="B58" i="92"/>
  <c r="B59" i="92"/>
  <c r="B60" i="92"/>
  <c r="B61" i="92"/>
  <c r="B62" i="92"/>
  <c r="B63" i="92"/>
  <c r="B64" i="92"/>
  <c r="B65" i="92"/>
  <c r="B66" i="92"/>
  <c r="B67" i="92"/>
  <c r="B68" i="92"/>
  <c r="B69" i="92"/>
  <c r="B70" i="92"/>
  <c r="B71" i="92"/>
  <c r="B72" i="92"/>
  <c r="B73" i="92"/>
  <c r="B74" i="92"/>
  <c r="B75" i="92"/>
  <c r="B76" i="92"/>
  <c r="B77" i="92"/>
  <c r="B78" i="92"/>
  <c r="B79" i="92"/>
  <c r="B80" i="92"/>
  <c r="B81" i="92"/>
  <c r="B82" i="92"/>
  <c r="B83" i="92"/>
  <c r="B84" i="92"/>
  <c r="B85" i="92"/>
  <c r="B86" i="92"/>
  <c r="B87" i="92"/>
  <c r="B88" i="92"/>
  <c r="B89" i="92"/>
  <c r="B90" i="92"/>
  <c r="B91" i="92"/>
  <c r="B92" i="92"/>
  <c r="B93" i="92"/>
  <c r="B94" i="92"/>
  <c r="B95" i="92"/>
  <c r="B96" i="92"/>
  <c r="B97" i="92"/>
  <c r="B98" i="92"/>
  <c r="B99" i="92"/>
  <c r="B100" i="92"/>
  <c r="B101" i="92"/>
  <c r="B102" i="92"/>
  <c r="B103" i="92"/>
  <c r="B104" i="92"/>
  <c r="B105" i="92"/>
  <c r="B106" i="92"/>
  <c r="B107" i="92"/>
  <c r="B108" i="92"/>
  <c r="B109" i="92"/>
  <c r="B110" i="92"/>
  <c r="B111" i="92"/>
  <c r="B112" i="92"/>
  <c r="B113" i="92"/>
  <c r="B114" i="92"/>
  <c r="B115" i="92"/>
  <c r="B116" i="92"/>
  <c r="B117" i="92"/>
  <c r="B118" i="92"/>
  <c r="B119" i="92"/>
  <c r="B120" i="92"/>
  <c r="B121" i="92"/>
  <c r="B122" i="92"/>
  <c r="B123" i="92"/>
  <c r="B124" i="92"/>
  <c r="B125" i="92"/>
  <c r="B126" i="92"/>
  <c r="B127" i="92"/>
  <c r="B128" i="92"/>
  <c r="B129" i="92"/>
  <c r="B130" i="92"/>
  <c r="B131" i="92"/>
  <c r="B132" i="92"/>
  <c r="B133" i="92"/>
  <c r="B134" i="92"/>
  <c r="B135" i="92"/>
  <c r="B136" i="92"/>
  <c r="B137" i="92"/>
  <c r="B138" i="92"/>
  <c r="B139" i="92"/>
  <c r="B140" i="92"/>
  <c r="B141" i="92"/>
  <c r="B142" i="92"/>
  <c r="B143" i="92"/>
  <c r="B144" i="92"/>
  <c r="B145" i="92"/>
  <c r="B146" i="92"/>
  <c r="B147" i="92"/>
  <c r="B148" i="92"/>
  <c r="B149" i="92"/>
  <c r="B150" i="92"/>
  <c r="B151" i="92"/>
  <c r="B152" i="92"/>
  <c r="B153" i="92"/>
  <c r="B154" i="92"/>
  <c r="B155" i="92"/>
  <c r="B156" i="92"/>
  <c r="B157" i="92"/>
  <c r="B158" i="92"/>
  <c r="B159" i="92"/>
  <c r="B160" i="92"/>
  <c r="B161" i="92"/>
  <c r="B162" i="92"/>
  <c r="B163" i="92"/>
  <c r="B164" i="92"/>
  <c r="B165" i="92"/>
  <c r="B166" i="92"/>
  <c r="B167" i="92"/>
  <c r="B168" i="92"/>
  <c r="B169" i="92"/>
  <c r="B170" i="92"/>
  <c r="B171" i="92"/>
  <c r="B172" i="92"/>
  <c r="B173" i="92"/>
  <c r="B174" i="92"/>
  <c r="B175" i="92"/>
  <c r="B176" i="92"/>
  <c r="B177" i="92"/>
  <c r="B178" i="92"/>
  <c r="B179" i="92"/>
  <c r="B180" i="92"/>
  <c r="B181" i="92"/>
  <c r="B182" i="92"/>
  <c r="B183" i="92"/>
  <c r="B184" i="92"/>
  <c r="B185" i="92"/>
  <c r="B186" i="92"/>
  <c r="B187" i="92"/>
  <c r="B188" i="92"/>
  <c r="B189" i="92"/>
  <c r="B190" i="92"/>
  <c r="B191" i="92"/>
  <c r="B192" i="92"/>
  <c r="B193" i="92"/>
  <c r="B194" i="92"/>
  <c r="B195" i="92"/>
  <c r="B196" i="92"/>
  <c r="B197" i="92"/>
  <c r="B198" i="92"/>
  <c r="B199" i="92"/>
  <c r="B200" i="92"/>
  <c r="B201" i="92"/>
  <c r="B202" i="92"/>
  <c r="B203" i="92"/>
  <c r="B204" i="92"/>
  <c r="B205" i="92"/>
  <c r="B206" i="92"/>
  <c r="B207" i="92"/>
  <c r="B208" i="92"/>
  <c r="B209" i="92"/>
  <c r="B210" i="92"/>
  <c r="B211" i="92"/>
  <c r="B212" i="92"/>
  <c r="B213" i="92"/>
  <c r="B214" i="92"/>
  <c r="B215" i="92"/>
  <c r="B216" i="92"/>
  <c r="B217" i="92"/>
  <c r="B218" i="92"/>
  <c r="B219" i="92"/>
  <c r="B220" i="92"/>
  <c r="B221" i="92"/>
  <c r="B222" i="92"/>
  <c r="B223" i="92"/>
  <c r="B224" i="92"/>
  <c r="B225" i="92"/>
  <c r="B226" i="92"/>
  <c r="B227" i="92"/>
  <c r="B228" i="92"/>
  <c r="B229" i="92"/>
  <c r="B230" i="92"/>
  <c r="B231" i="92"/>
  <c r="B232" i="92"/>
  <c r="B233" i="92"/>
  <c r="B234" i="92"/>
  <c r="B235" i="92"/>
  <c r="B236" i="92"/>
  <c r="B237" i="92"/>
  <c r="B238" i="92"/>
  <c r="B239" i="92"/>
  <c r="B240" i="92"/>
  <c r="B241" i="92"/>
  <c r="B242" i="92"/>
  <c r="B243" i="92"/>
  <c r="B244" i="92"/>
  <c r="B245" i="92"/>
  <c r="B246" i="92"/>
  <c r="B247" i="92"/>
  <c r="B248" i="92"/>
  <c r="B249" i="92"/>
  <c r="B250" i="92"/>
  <c r="B251" i="92"/>
  <c r="B252" i="92"/>
  <c r="B253" i="92"/>
  <c r="B254" i="92"/>
  <c r="B255" i="92"/>
  <c r="B256" i="92"/>
  <c r="B257" i="92"/>
  <c r="B258" i="92"/>
  <c r="B259" i="92"/>
  <c r="B260" i="92"/>
  <c r="B261" i="92"/>
  <c r="B262" i="92"/>
  <c r="B263" i="92"/>
  <c r="B264" i="92"/>
  <c r="B265" i="92"/>
  <c r="B266" i="92"/>
  <c r="B267" i="92"/>
  <c r="B268" i="92"/>
  <c r="B269" i="92"/>
  <c r="B270" i="92"/>
  <c r="B271" i="92"/>
  <c r="B272" i="92"/>
  <c r="B273" i="92"/>
  <c r="B274" i="92"/>
  <c r="B275" i="92"/>
  <c r="B276" i="92"/>
  <c r="B277" i="92"/>
  <c r="B278" i="92"/>
  <c r="B279" i="92"/>
  <c r="B280" i="92"/>
  <c r="B281" i="92"/>
  <c r="B282" i="92"/>
  <c r="B283" i="92"/>
  <c r="B284" i="92"/>
  <c r="B285" i="92"/>
  <c r="B286" i="92"/>
  <c r="B287" i="92"/>
  <c r="B288" i="92"/>
  <c r="B289" i="92"/>
  <c r="B290" i="92"/>
  <c r="B291" i="92"/>
  <c r="B292" i="92"/>
  <c r="B293" i="92"/>
  <c r="B294" i="92"/>
  <c r="B295" i="92"/>
  <c r="B296" i="92"/>
  <c r="B297" i="92"/>
  <c r="B298" i="92"/>
  <c r="B299" i="92"/>
  <c r="B300" i="92"/>
  <c r="B301" i="92"/>
  <c r="B302" i="92"/>
  <c r="B303" i="92"/>
  <c r="B304" i="92"/>
  <c r="B305" i="92"/>
  <c r="B306" i="92"/>
  <c r="B307" i="92"/>
  <c r="B308" i="92"/>
  <c r="B309" i="92"/>
  <c r="B310" i="92"/>
  <c r="B311" i="92"/>
  <c r="B312" i="92"/>
  <c r="B313" i="92"/>
  <c r="B314" i="92"/>
  <c r="B315" i="92"/>
  <c r="B316" i="92"/>
  <c r="B317" i="92"/>
  <c r="B318" i="92"/>
  <c r="B319" i="92"/>
  <c r="B320" i="92"/>
  <c r="B321" i="92"/>
  <c r="B322" i="92"/>
  <c r="B323" i="92"/>
  <c r="B324" i="92"/>
  <c r="B325" i="92"/>
  <c r="B326" i="92"/>
  <c r="B327" i="92"/>
  <c r="B328" i="92"/>
  <c r="B329" i="92"/>
  <c r="B330" i="92"/>
  <c r="B331" i="92"/>
  <c r="B332" i="92"/>
  <c r="B333" i="92"/>
  <c r="B334" i="92"/>
  <c r="B335" i="92"/>
  <c r="B336" i="92"/>
  <c r="B337" i="92"/>
  <c r="B338" i="92"/>
  <c r="B339" i="92"/>
  <c r="B340" i="92"/>
  <c r="B341" i="92"/>
  <c r="B342" i="92"/>
  <c r="B343" i="92"/>
  <c r="B344" i="92"/>
  <c r="B345" i="92"/>
  <c r="B346" i="92"/>
  <c r="B347" i="92"/>
  <c r="B348" i="92"/>
  <c r="B349" i="92"/>
  <c r="B350" i="92"/>
  <c r="B351" i="92"/>
  <c r="B352" i="92"/>
  <c r="B353" i="92"/>
  <c r="B354" i="92"/>
  <c r="B355" i="92"/>
  <c r="B356" i="92"/>
  <c r="B357" i="92"/>
  <c r="B358" i="92"/>
  <c r="B359" i="92"/>
  <c r="B360" i="92"/>
  <c r="B361" i="92"/>
  <c r="B362" i="92"/>
  <c r="B363" i="92"/>
  <c r="B364" i="92"/>
  <c r="B365" i="92"/>
  <c r="B366" i="92"/>
  <c r="B367" i="92"/>
  <c r="B368" i="92"/>
  <c r="B369" i="92"/>
  <c r="B370" i="92"/>
  <c r="B371" i="92"/>
  <c r="B372" i="92"/>
  <c r="B373" i="92"/>
  <c r="B374" i="92"/>
  <c r="B375" i="92"/>
  <c r="B376" i="92"/>
  <c r="B377" i="92"/>
  <c r="B378" i="92"/>
  <c r="B379" i="92"/>
  <c r="B380" i="92"/>
  <c r="B381" i="92"/>
  <c r="B382" i="92"/>
  <c r="B383" i="92"/>
  <c r="B384" i="92"/>
  <c r="B385" i="92"/>
  <c r="B386" i="92"/>
  <c r="B387" i="92"/>
  <c r="B388" i="92"/>
  <c r="B389" i="92"/>
  <c r="B390" i="92"/>
  <c r="B391" i="92"/>
  <c r="B392" i="92"/>
  <c r="B393" i="92"/>
  <c r="B394" i="92"/>
  <c r="B395" i="92"/>
  <c r="B396" i="92"/>
  <c r="B397" i="92"/>
  <c r="B398" i="92"/>
  <c r="B399" i="92"/>
  <c r="B400" i="92"/>
  <c r="B401" i="92"/>
  <c r="B402" i="92"/>
  <c r="B403" i="92"/>
  <c r="B404" i="92"/>
  <c r="B405" i="92"/>
  <c r="B406" i="92"/>
  <c r="B407" i="92"/>
  <c r="B408" i="92"/>
  <c r="B409" i="92"/>
  <c r="B410" i="92"/>
  <c r="B411" i="92"/>
  <c r="B412" i="92"/>
  <c r="B413" i="92"/>
  <c r="B414" i="92"/>
  <c r="B415" i="92"/>
  <c r="B416" i="92"/>
  <c r="B417" i="92"/>
  <c r="B418" i="92"/>
  <c r="B419" i="92"/>
  <c r="B420" i="92"/>
  <c r="B421" i="92"/>
  <c r="B422" i="92"/>
  <c r="B423" i="92"/>
  <c r="B424" i="92"/>
  <c r="B425" i="92"/>
  <c r="B426" i="92"/>
  <c r="B427" i="92"/>
  <c r="B428" i="92"/>
  <c r="B429" i="92"/>
  <c r="B430" i="92"/>
  <c r="B431" i="92"/>
  <c r="B432" i="92"/>
  <c r="B433" i="92"/>
  <c r="B434" i="92"/>
  <c r="B435" i="92"/>
  <c r="B436" i="92"/>
  <c r="B437" i="92"/>
  <c r="B438" i="92"/>
  <c r="B439" i="92"/>
  <c r="B440" i="92"/>
  <c r="B441" i="92"/>
  <c r="B442" i="92"/>
  <c r="B443" i="92"/>
  <c r="B444" i="92"/>
  <c r="B445" i="92"/>
  <c r="B446" i="92"/>
  <c r="B447" i="92"/>
  <c r="B448" i="92"/>
  <c r="B449" i="92"/>
  <c r="B450" i="92"/>
  <c r="B451" i="92"/>
  <c r="B452" i="92"/>
  <c r="B453" i="92"/>
  <c r="B454" i="92"/>
  <c r="B455" i="92"/>
  <c r="B456" i="92"/>
  <c r="B457" i="92"/>
  <c r="B458" i="92"/>
  <c r="B459" i="92"/>
  <c r="B460" i="92"/>
  <c r="B461" i="92"/>
  <c r="B462" i="92"/>
  <c r="B463" i="92"/>
  <c r="B464" i="92"/>
  <c r="B465" i="92"/>
  <c r="B466" i="92"/>
  <c r="B467" i="92"/>
  <c r="B468" i="92"/>
  <c r="B469" i="92"/>
  <c r="B470" i="92"/>
  <c r="B471" i="92"/>
  <c r="B472" i="92"/>
  <c r="B473" i="92"/>
  <c r="B474" i="92"/>
  <c r="B475" i="92"/>
  <c r="B476" i="92"/>
  <c r="B477" i="92"/>
  <c r="B478" i="92"/>
  <c r="B479" i="92"/>
  <c r="B480" i="92"/>
  <c r="B481" i="92"/>
  <c r="B482" i="92"/>
  <c r="B483" i="92"/>
  <c r="B484" i="92"/>
  <c r="B485" i="92"/>
  <c r="B486" i="92"/>
  <c r="B487" i="92"/>
  <c r="B488" i="92"/>
  <c r="B489" i="92"/>
  <c r="B490" i="92"/>
  <c r="B491" i="92"/>
  <c r="B492" i="92"/>
  <c r="B493" i="92"/>
  <c r="B494" i="92"/>
  <c r="B495" i="92"/>
  <c r="B496" i="92"/>
  <c r="B497" i="92"/>
  <c r="B498" i="92"/>
  <c r="B499" i="92"/>
  <c r="B500" i="92"/>
  <c r="B501" i="92"/>
  <c r="B502" i="92"/>
  <c r="B503" i="92"/>
  <c r="B504" i="92"/>
  <c r="B505" i="92"/>
  <c r="B506" i="92"/>
  <c r="B507" i="92"/>
  <c r="B508" i="92"/>
  <c r="B509" i="92"/>
  <c r="B510" i="92"/>
  <c r="B511" i="92"/>
  <c r="B512" i="92"/>
  <c r="B513" i="92"/>
  <c r="B514" i="92"/>
  <c r="B515" i="92"/>
  <c r="B516" i="92"/>
  <c r="B517" i="92"/>
  <c r="B518" i="92"/>
  <c r="B519" i="92"/>
  <c r="B520" i="92"/>
  <c r="B521" i="92"/>
  <c r="B522" i="92"/>
  <c r="B523" i="92"/>
  <c r="B524" i="92"/>
  <c r="B525" i="92"/>
  <c r="B526" i="92"/>
  <c r="B527" i="92"/>
  <c r="B528" i="92"/>
  <c r="B529" i="92"/>
  <c r="B530" i="92"/>
  <c r="B531" i="92"/>
  <c r="B532" i="92"/>
  <c r="B533" i="92"/>
  <c r="B534" i="92"/>
  <c r="B535" i="92"/>
  <c r="B536" i="92"/>
  <c r="B537" i="92"/>
  <c r="B538" i="92"/>
  <c r="B539" i="92"/>
  <c r="B540" i="92"/>
  <c r="B541" i="92"/>
  <c r="B542" i="92"/>
  <c r="B543" i="92"/>
  <c r="B544" i="92"/>
  <c r="B545" i="92"/>
  <c r="B546" i="92"/>
  <c r="B547" i="92"/>
  <c r="B548" i="92"/>
  <c r="B549" i="92"/>
  <c r="B550" i="92"/>
  <c r="B551" i="92"/>
  <c r="B552" i="92"/>
  <c r="B553" i="92"/>
  <c r="B554" i="92"/>
  <c r="B555" i="92"/>
  <c r="B556" i="92"/>
  <c r="B557" i="92"/>
  <c r="B558" i="92"/>
  <c r="B559" i="92"/>
  <c r="B560" i="92"/>
  <c r="B561" i="92"/>
  <c r="B562" i="92"/>
  <c r="B563" i="92"/>
  <c r="B564" i="92"/>
  <c r="B565" i="92"/>
  <c r="B566" i="92"/>
  <c r="B567" i="92"/>
  <c r="B568" i="92"/>
  <c r="B569" i="92"/>
  <c r="B570" i="92"/>
  <c r="B571" i="92"/>
  <c r="B572" i="92"/>
  <c r="B573" i="92"/>
  <c r="B574" i="92"/>
  <c r="B575" i="92"/>
  <c r="B576" i="92"/>
  <c r="B577" i="92"/>
  <c r="B578" i="92"/>
  <c r="B579" i="92"/>
  <c r="B580" i="92"/>
  <c r="B581" i="92"/>
  <c r="B582" i="92"/>
  <c r="B583" i="92"/>
  <c r="B584" i="92"/>
  <c r="B585" i="92"/>
  <c r="B586" i="92"/>
  <c r="B587" i="92"/>
  <c r="B588" i="92"/>
  <c r="B589" i="92"/>
  <c r="B590" i="92"/>
  <c r="B591" i="92"/>
  <c r="B592" i="92"/>
  <c r="B593" i="92"/>
  <c r="B594" i="92"/>
  <c r="B595" i="92"/>
  <c r="B596" i="92"/>
  <c r="B597" i="92"/>
  <c r="B598" i="92"/>
  <c r="B599" i="92"/>
  <c r="B600" i="92"/>
  <c r="B601" i="92"/>
  <c r="B602" i="92"/>
  <c r="B603" i="92"/>
  <c r="B604" i="92"/>
  <c r="B605" i="92"/>
  <c r="B606" i="92"/>
  <c r="B607" i="92"/>
  <c r="B608" i="92"/>
  <c r="B609" i="92"/>
  <c r="B610" i="92"/>
  <c r="B611" i="92"/>
  <c r="B612" i="92"/>
  <c r="B613" i="92"/>
  <c r="B614" i="92"/>
  <c r="B615" i="92"/>
  <c r="B616" i="92"/>
  <c r="B617" i="92"/>
  <c r="B618" i="92"/>
  <c r="B619" i="92"/>
  <c r="B620" i="92"/>
  <c r="B621" i="92"/>
  <c r="B622" i="92"/>
  <c r="B623" i="92"/>
  <c r="B624" i="92"/>
  <c r="B625" i="92"/>
  <c r="B626" i="92"/>
  <c r="B627" i="92"/>
  <c r="B628" i="92"/>
  <c r="B629" i="92"/>
  <c r="B630" i="92"/>
  <c r="B631" i="92"/>
  <c r="B632" i="92"/>
  <c r="B633" i="92"/>
  <c r="B634" i="92"/>
  <c r="B635" i="92"/>
  <c r="B636" i="92"/>
  <c r="B637" i="92"/>
  <c r="B638" i="92"/>
  <c r="B639" i="92"/>
  <c r="B640" i="92"/>
  <c r="B641" i="92"/>
  <c r="B642" i="92"/>
  <c r="B643" i="92"/>
  <c r="B644" i="92"/>
  <c r="B645" i="92"/>
  <c r="B646" i="92"/>
  <c r="B647" i="92"/>
  <c r="B648" i="92"/>
  <c r="B649" i="92"/>
  <c r="B650" i="92"/>
  <c r="B651" i="92"/>
  <c r="B652" i="92"/>
  <c r="B653" i="92"/>
  <c r="B654" i="92"/>
  <c r="B655" i="92"/>
  <c r="B656" i="92"/>
  <c r="B657" i="92"/>
  <c r="B658" i="92"/>
  <c r="B659" i="92"/>
  <c r="B660" i="92"/>
  <c r="B661" i="92"/>
  <c r="B662" i="92"/>
  <c r="B663" i="92"/>
  <c r="B664" i="92"/>
  <c r="B665" i="92"/>
  <c r="B666" i="92"/>
  <c r="B667" i="92"/>
  <c r="B668" i="92"/>
  <c r="B669" i="92"/>
  <c r="B670" i="92"/>
  <c r="B671" i="92"/>
  <c r="B672" i="92"/>
  <c r="B673" i="92"/>
  <c r="B674" i="92"/>
  <c r="B675" i="92"/>
  <c r="B676" i="92"/>
  <c r="B677" i="92"/>
  <c r="B678" i="92"/>
  <c r="B679" i="92"/>
  <c r="B680" i="92"/>
  <c r="B681" i="92"/>
  <c r="B682" i="92"/>
  <c r="B683" i="92"/>
  <c r="B684" i="92"/>
  <c r="B685" i="92"/>
  <c r="B686" i="92"/>
  <c r="B687" i="92"/>
  <c r="B688" i="92"/>
  <c r="B689" i="92"/>
  <c r="B690" i="92"/>
  <c r="B691" i="92"/>
  <c r="B692" i="92"/>
  <c r="B693" i="92"/>
  <c r="B694" i="92"/>
  <c r="B695" i="92"/>
  <c r="B696" i="92"/>
  <c r="B697" i="92"/>
  <c r="B698" i="92"/>
  <c r="B699" i="92"/>
  <c r="B700" i="92"/>
  <c r="B701" i="92"/>
  <c r="B702" i="92"/>
  <c r="B703" i="92"/>
  <c r="B704" i="92"/>
  <c r="B705" i="92"/>
  <c r="B706" i="92"/>
  <c r="B707" i="92"/>
  <c r="B708" i="92"/>
  <c r="B709" i="92"/>
  <c r="B710" i="92"/>
  <c r="B711" i="92"/>
  <c r="B712" i="92"/>
  <c r="B713" i="92"/>
  <c r="B714" i="92"/>
  <c r="B715" i="92"/>
  <c r="B716" i="92"/>
  <c r="B717" i="92"/>
  <c r="B718" i="92"/>
  <c r="B719" i="92"/>
  <c r="B720" i="92"/>
  <c r="B721" i="92"/>
  <c r="B722" i="92"/>
  <c r="B723" i="92"/>
  <c r="B724" i="92"/>
  <c r="B725" i="92"/>
  <c r="B726" i="92"/>
  <c r="B727" i="92"/>
  <c r="B728" i="92"/>
  <c r="B729" i="92"/>
  <c r="B730" i="92"/>
  <c r="B731" i="92"/>
  <c r="B732" i="92"/>
  <c r="B733" i="92"/>
  <c r="B734" i="92"/>
  <c r="B735" i="92"/>
  <c r="B736" i="92"/>
  <c r="B737" i="92"/>
  <c r="B738" i="92"/>
  <c r="B739" i="92"/>
  <c r="B740" i="92"/>
  <c r="B741" i="92"/>
  <c r="B742" i="92"/>
  <c r="B743" i="92"/>
  <c r="B744" i="92"/>
  <c r="B745" i="92"/>
  <c r="B746" i="92"/>
  <c r="B747" i="92"/>
  <c r="B748" i="92"/>
  <c r="B749" i="92"/>
  <c r="B750" i="92"/>
  <c r="B751" i="92"/>
  <c r="B752" i="92"/>
  <c r="B753" i="92"/>
  <c r="B754" i="92"/>
  <c r="B755" i="92"/>
  <c r="B756" i="92"/>
  <c r="B757" i="92"/>
  <c r="B758" i="92"/>
  <c r="B759" i="92"/>
  <c r="B760" i="92"/>
  <c r="B761" i="92"/>
  <c r="B762" i="92"/>
  <c r="B763" i="92"/>
  <c r="B764" i="92"/>
  <c r="B765" i="92"/>
  <c r="B766" i="92"/>
  <c r="B767" i="92"/>
  <c r="B768" i="92"/>
  <c r="B769" i="92"/>
  <c r="B770" i="92"/>
  <c r="B771" i="92"/>
  <c r="B772" i="92"/>
  <c r="B773" i="92"/>
  <c r="B774" i="92"/>
  <c r="B775" i="92"/>
  <c r="B776" i="92"/>
  <c r="B777" i="92"/>
  <c r="B778" i="92"/>
  <c r="B779" i="92"/>
  <c r="B780" i="92"/>
  <c r="B781" i="92"/>
  <c r="B782" i="92"/>
  <c r="B783" i="92"/>
  <c r="B784" i="92"/>
  <c r="B785" i="92"/>
  <c r="B786" i="92"/>
  <c r="B787" i="92"/>
  <c r="B788" i="92"/>
  <c r="B789" i="92"/>
  <c r="B790" i="92"/>
  <c r="B791" i="92"/>
  <c r="B792" i="92"/>
  <c r="B793" i="92"/>
  <c r="B794" i="92"/>
  <c r="B795" i="92"/>
  <c r="B796" i="92"/>
  <c r="B797" i="92"/>
  <c r="B798" i="92"/>
  <c r="B799" i="92"/>
  <c r="B800" i="92"/>
  <c r="B801" i="92"/>
  <c r="B802" i="92"/>
  <c r="B803" i="92"/>
  <c r="B804" i="92"/>
  <c r="B805" i="92"/>
  <c r="B806" i="92"/>
  <c r="B807" i="92"/>
  <c r="B808" i="92"/>
  <c r="B809" i="92"/>
  <c r="B810" i="92"/>
  <c r="B811" i="92"/>
  <c r="B812" i="92"/>
  <c r="B813" i="92"/>
  <c r="B814" i="92"/>
  <c r="B815" i="92"/>
  <c r="B816" i="92"/>
  <c r="B817" i="92"/>
  <c r="B818" i="92"/>
  <c r="B819" i="92"/>
  <c r="B820" i="92"/>
  <c r="B821" i="92"/>
  <c r="B822" i="92"/>
  <c r="B823" i="92"/>
  <c r="B824" i="92"/>
  <c r="B825" i="92"/>
  <c r="B826" i="92"/>
  <c r="B827" i="92"/>
  <c r="B828" i="92"/>
  <c r="B829" i="92"/>
  <c r="B830" i="92"/>
  <c r="B831" i="92"/>
  <c r="B832" i="92"/>
  <c r="B833" i="92"/>
  <c r="B834" i="92"/>
  <c r="B835" i="92"/>
  <c r="B836" i="92"/>
  <c r="B837" i="92"/>
  <c r="B838" i="92"/>
  <c r="B839" i="92"/>
  <c r="B840" i="92"/>
  <c r="B841" i="92"/>
  <c r="B842" i="92"/>
  <c r="B843" i="92"/>
  <c r="B844" i="92"/>
  <c r="B845" i="92"/>
  <c r="B846" i="92"/>
  <c r="B847" i="92"/>
  <c r="B848" i="92"/>
  <c r="B849" i="92"/>
  <c r="B850" i="92"/>
  <c r="B851" i="92"/>
  <c r="B852" i="92"/>
  <c r="B853" i="92"/>
  <c r="B854" i="92"/>
  <c r="B855" i="92"/>
  <c r="B856" i="92"/>
  <c r="B857" i="92"/>
  <c r="B858" i="92"/>
  <c r="B859" i="92"/>
  <c r="B860" i="92"/>
  <c r="B861" i="92"/>
  <c r="B862" i="92"/>
  <c r="B863" i="92"/>
  <c r="B864" i="92"/>
  <c r="B865" i="92"/>
  <c r="B866" i="92"/>
  <c r="B867" i="92"/>
  <c r="B868" i="92"/>
  <c r="B869" i="92"/>
  <c r="B870" i="92"/>
  <c r="B871" i="92"/>
  <c r="B872" i="92"/>
  <c r="B873" i="92"/>
  <c r="B874" i="92"/>
  <c r="B875" i="92"/>
  <c r="B876" i="92"/>
  <c r="B877" i="92"/>
  <c r="B878" i="92"/>
  <c r="B879" i="92"/>
  <c r="B880" i="92"/>
  <c r="B881" i="92"/>
  <c r="B882" i="92"/>
  <c r="B883" i="92"/>
  <c r="B884" i="92"/>
  <c r="B885" i="92"/>
  <c r="B886" i="92"/>
  <c r="B887" i="92"/>
  <c r="B888" i="92"/>
  <c r="B889" i="92"/>
  <c r="B890" i="92"/>
  <c r="B891" i="92"/>
  <c r="B892" i="92"/>
  <c r="B893" i="92"/>
  <c r="B894" i="92"/>
  <c r="B895" i="92"/>
  <c r="B896" i="92"/>
  <c r="B897" i="92"/>
  <c r="B898" i="92"/>
  <c r="B899" i="92"/>
  <c r="B900" i="92"/>
  <c r="B901" i="92"/>
  <c r="B902" i="92"/>
  <c r="B903" i="92"/>
  <c r="B904" i="92"/>
  <c r="B905" i="92"/>
  <c r="B906" i="92"/>
  <c r="B907" i="92"/>
  <c r="B908" i="92"/>
  <c r="B909" i="92"/>
  <c r="B910" i="92"/>
  <c r="B911" i="92"/>
  <c r="B912" i="92"/>
  <c r="B913" i="92"/>
  <c r="B914" i="92"/>
  <c r="B915" i="92"/>
  <c r="B916" i="92"/>
  <c r="B917" i="92"/>
  <c r="B918" i="92"/>
  <c r="B919" i="92"/>
  <c r="B920" i="92"/>
  <c r="B921" i="92"/>
  <c r="B922" i="92"/>
  <c r="B923" i="92"/>
  <c r="B924" i="92"/>
  <c r="B925" i="92"/>
  <c r="B926" i="92"/>
  <c r="B927" i="92"/>
  <c r="B928" i="92"/>
  <c r="B929" i="92"/>
  <c r="B930" i="92"/>
  <c r="B931" i="92"/>
  <c r="B932" i="92"/>
  <c r="B933" i="92"/>
  <c r="B934" i="92"/>
  <c r="B935" i="92"/>
  <c r="B936" i="92"/>
  <c r="B937" i="92"/>
  <c r="B938" i="92"/>
  <c r="B939" i="92"/>
  <c r="B940" i="92"/>
  <c r="B941" i="92"/>
  <c r="B942" i="92"/>
  <c r="B943" i="92"/>
  <c r="B944" i="92"/>
  <c r="B945" i="92"/>
  <c r="B946" i="92"/>
  <c r="B947" i="92"/>
  <c r="B948" i="92"/>
  <c r="B949" i="92"/>
  <c r="B950" i="92"/>
  <c r="B951" i="92"/>
  <c r="B952" i="92"/>
  <c r="B953" i="92"/>
  <c r="B954" i="92"/>
  <c r="B955" i="92"/>
  <c r="B956" i="92"/>
  <c r="B957" i="92"/>
  <c r="B958" i="92"/>
  <c r="B959" i="92"/>
  <c r="B960" i="92"/>
  <c r="B961" i="92"/>
  <c r="B962" i="92"/>
  <c r="B963" i="92"/>
  <c r="B964" i="92"/>
  <c r="B965" i="92"/>
  <c r="B966" i="92"/>
  <c r="B967" i="92"/>
  <c r="B968" i="92"/>
  <c r="B969" i="92"/>
  <c r="B970" i="92"/>
  <c r="B971" i="92"/>
  <c r="B972" i="92"/>
  <c r="B973" i="92"/>
  <c r="B974" i="92"/>
  <c r="B975" i="92"/>
  <c r="B976" i="92"/>
  <c r="B977" i="92"/>
  <c r="B978" i="92"/>
  <c r="B979" i="92"/>
  <c r="B980" i="92"/>
  <c r="B981" i="92"/>
  <c r="B982" i="92"/>
  <c r="B983" i="92"/>
  <c r="B984" i="92"/>
  <c r="B985" i="92"/>
  <c r="B986" i="92"/>
  <c r="B987" i="92"/>
  <c r="B988" i="92"/>
  <c r="B989" i="92"/>
  <c r="B990" i="92"/>
  <c r="B991" i="92"/>
  <c r="B992" i="92"/>
  <c r="B993" i="92"/>
  <c r="B994" i="92"/>
  <c r="B995" i="92"/>
  <c r="B996" i="92"/>
  <c r="B997" i="92"/>
  <c r="B998" i="92"/>
  <c r="B999" i="92"/>
  <c r="B1000" i="92"/>
  <c r="B1001" i="92"/>
  <c r="B1002" i="92"/>
  <c r="B1003" i="92"/>
  <c r="B1004" i="92"/>
  <c r="B1005" i="92"/>
  <c r="B1006" i="92"/>
  <c r="B1007" i="92"/>
  <c r="B1008" i="92"/>
  <c r="B1009" i="92"/>
  <c r="B1010" i="92"/>
  <c r="B1011" i="92"/>
  <c r="B1012" i="92"/>
  <c r="B1013" i="92"/>
  <c r="B1014" i="92"/>
  <c r="B1015" i="92"/>
  <c r="B1016" i="92"/>
  <c r="B1017" i="92"/>
  <c r="B1018" i="92"/>
  <c r="B1019" i="92"/>
  <c r="B1020" i="92"/>
  <c r="B1021" i="92"/>
  <c r="B1022" i="92"/>
  <c r="B1023" i="92"/>
  <c r="B1024" i="92"/>
  <c r="B1025" i="92"/>
  <c r="B1026" i="92"/>
  <c r="B1027" i="92"/>
  <c r="B1028" i="92"/>
  <c r="B1029" i="92"/>
  <c r="B1030" i="92"/>
  <c r="B1031" i="92"/>
  <c r="B1032" i="92"/>
  <c r="B1033" i="92"/>
  <c r="B1034" i="92"/>
  <c r="B1035" i="92"/>
  <c r="B1036" i="92"/>
  <c r="B1037" i="92"/>
  <c r="B1038" i="92"/>
  <c r="B1039" i="92"/>
  <c r="B1040" i="92"/>
  <c r="B1041" i="92"/>
  <c r="B1042" i="92"/>
  <c r="B1043" i="92"/>
  <c r="B1044" i="92"/>
  <c r="B1045" i="92"/>
  <c r="B1046" i="92"/>
  <c r="B1047" i="92"/>
  <c r="B1048" i="92"/>
  <c r="B1049" i="92"/>
  <c r="B1050" i="92"/>
  <c r="B1051" i="92"/>
  <c r="B1052" i="92"/>
  <c r="B1053" i="92"/>
  <c r="B1054" i="92"/>
  <c r="B1055" i="92"/>
  <c r="B1056" i="92"/>
  <c r="B1057" i="92"/>
  <c r="B1058" i="92"/>
  <c r="B1059" i="92"/>
  <c r="B1060" i="92"/>
  <c r="B1061" i="92"/>
  <c r="B1062" i="92"/>
  <c r="B1063" i="92"/>
  <c r="B1064" i="92"/>
  <c r="B1065" i="92"/>
  <c r="B1066" i="92"/>
  <c r="B1067" i="92"/>
  <c r="B1068" i="92"/>
  <c r="B1069" i="92"/>
  <c r="B1070" i="92"/>
  <c r="B1071" i="92"/>
  <c r="B1072" i="92"/>
  <c r="B1073" i="92"/>
  <c r="B1074" i="92"/>
  <c r="B1075" i="92"/>
  <c r="B1076" i="92"/>
  <c r="B1077" i="92"/>
  <c r="B1078" i="92"/>
  <c r="B1079" i="92"/>
  <c r="B1080" i="92"/>
  <c r="B1081" i="92"/>
  <c r="B1082" i="92"/>
  <c r="B1083" i="92"/>
  <c r="B1084" i="92"/>
  <c r="B1085" i="92"/>
  <c r="B1086" i="92"/>
  <c r="B1087" i="92"/>
  <c r="B1088" i="92"/>
  <c r="B1089" i="92"/>
  <c r="B1090" i="92"/>
  <c r="B1091" i="92"/>
  <c r="B1092" i="92"/>
  <c r="B1093" i="92"/>
  <c r="B1094" i="92"/>
  <c r="B1095" i="92"/>
  <c r="B1096" i="92"/>
  <c r="B1097" i="92"/>
  <c r="B1098" i="92"/>
  <c r="B1099" i="92"/>
  <c r="B1100" i="92"/>
  <c r="B1101" i="92"/>
  <c r="B1102" i="92"/>
  <c r="B1103" i="92"/>
  <c r="B1104" i="92"/>
  <c r="B1105" i="92"/>
  <c r="B1106" i="92"/>
  <c r="B1107" i="92"/>
  <c r="B1108" i="92"/>
  <c r="B1109" i="92"/>
  <c r="B1110" i="92"/>
  <c r="B1111" i="92"/>
  <c r="B1112" i="92"/>
  <c r="B1113" i="92"/>
  <c r="B1114" i="92"/>
  <c r="B1115" i="92"/>
  <c r="B1116" i="92"/>
  <c r="B1117" i="92"/>
  <c r="B1118" i="92"/>
  <c r="B1119" i="92"/>
  <c r="B1120" i="92"/>
  <c r="B1121" i="92"/>
  <c r="B1122" i="92"/>
  <c r="B1123" i="92"/>
  <c r="B1124" i="92"/>
  <c r="B1125" i="92"/>
  <c r="B1126" i="92"/>
  <c r="B1127" i="92"/>
  <c r="B1128" i="92"/>
  <c r="B1129" i="92"/>
  <c r="B1130" i="92"/>
  <c r="B1131" i="92"/>
  <c r="B1132" i="92"/>
  <c r="B1133" i="92"/>
  <c r="B1134" i="92"/>
  <c r="B1135" i="92"/>
  <c r="B1136" i="92"/>
  <c r="B1137" i="92"/>
  <c r="B1138" i="92"/>
  <c r="B1139" i="92"/>
  <c r="B1140" i="92"/>
  <c r="B1141" i="92"/>
  <c r="B1142" i="92"/>
  <c r="B1143" i="92"/>
  <c r="B1144" i="92"/>
  <c r="B1145" i="92"/>
  <c r="B1146" i="92"/>
  <c r="B1147" i="92"/>
  <c r="B1148" i="92"/>
  <c r="B1149" i="92"/>
  <c r="B1150" i="92"/>
  <c r="B1151" i="92"/>
  <c r="B1152" i="92"/>
  <c r="B1153" i="92"/>
  <c r="B1154" i="92"/>
  <c r="B1155" i="92"/>
  <c r="B1156" i="92"/>
  <c r="B1157" i="92"/>
  <c r="B1158" i="92"/>
  <c r="B1159" i="92"/>
  <c r="B1160" i="92"/>
  <c r="B1161" i="92"/>
  <c r="B1162" i="92"/>
  <c r="B1163" i="92"/>
  <c r="B1164" i="92"/>
  <c r="B1165" i="92"/>
  <c r="B1166" i="92"/>
  <c r="B1167" i="92"/>
  <c r="B1168" i="92"/>
  <c r="B1169" i="92"/>
  <c r="B1170" i="92"/>
  <c r="B1171" i="92"/>
  <c r="B1172" i="92"/>
  <c r="B1173" i="92"/>
  <c r="B1174" i="92"/>
  <c r="B1175" i="92"/>
  <c r="B1176" i="92"/>
  <c r="B1177" i="92"/>
  <c r="B1178" i="92"/>
  <c r="B1179" i="92"/>
  <c r="B1180" i="92"/>
  <c r="B1181" i="92"/>
  <c r="B1182" i="92"/>
  <c r="B1183" i="92"/>
  <c r="B1184" i="92"/>
  <c r="B1185" i="92"/>
  <c r="B1186" i="92"/>
  <c r="B1187" i="92"/>
  <c r="B1188" i="92"/>
  <c r="B1189" i="92"/>
  <c r="B1190" i="92"/>
  <c r="B1191" i="92"/>
  <c r="B1192" i="92"/>
  <c r="B1193" i="92"/>
  <c r="B1194" i="92"/>
  <c r="B1195" i="92"/>
  <c r="B1196" i="92"/>
  <c r="B1197" i="92"/>
  <c r="B1198" i="92"/>
  <c r="B1199" i="92"/>
  <c r="B1200" i="92"/>
  <c r="B1201" i="92"/>
  <c r="B1202" i="92"/>
  <c r="B1203" i="92"/>
  <c r="B1204" i="92"/>
  <c r="B1205" i="92"/>
  <c r="B1206" i="92"/>
  <c r="B1207" i="92"/>
  <c r="B1208" i="92"/>
  <c r="B1209" i="92"/>
  <c r="B1210" i="92"/>
  <c r="B1211" i="92"/>
  <c r="B1212" i="92"/>
  <c r="B1213" i="92"/>
  <c r="B1214" i="92"/>
  <c r="B1215" i="92"/>
  <c r="B1216" i="92"/>
  <c r="B1217" i="92"/>
  <c r="B1218" i="92"/>
  <c r="B1219" i="92"/>
  <c r="B1220" i="92"/>
  <c r="B1221" i="92"/>
  <c r="B1222" i="92"/>
  <c r="B1223" i="92"/>
  <c r="B1224" i="92"/>
  <c r="B1225" i="92"/>
  <c r="B1226" i="92"/>
  <c r="B1227" i="92"/>
  <c r="B1228" i="92"/>
  <c r="B1229" i="92"/>
  <c r="B1230" i="92"/>
  <c r="B1231" i="92"/>
  <c r="B1232" i="92"/>
  <c r="B1233" i="92"/>
  <c r="B1234" i="92"/>
  <c r="B1235" i="92"/>
  <c r="B1236" i="92"/>
  <c r="B1237" i="92"/>
  <c r="B1238" i="92"/>
  <c r="B1239" i="92"/>
  <c r="B1240" i="92"/>
  <c r="B1241" i="92"/>
  <c r="B1242" i="92"/>
  <c r="B1243" i="92"/>
  <c r="B1244" i="92"/>
  <c r="B1245" i="92"/>
  <c r="B1246" i="92"/>
  <c r="B1247" i="92"/>
  <c r="B1248" i="92"/>
  <c r="B1249" i="92"/>
  <c r="B1250" i="92"/>
  <c r="B1251" i="92"/>
  <c r="B1252" i="92"/>
  <c r="B1253" i="92"/>
  <c r="B1254" i="92"/>
  <c r="B1255" i="92"/>
  <c r="B1256" i="92"/>
  <c r="B1257" i="92"/>
  <c r="B1258" i="92"/>
  <c r="B1259" i="92"/>
  <c r="B1260" i="92"/>
  <c r="B1261" i="92"/>
  <c r="B1262" i="92"/>
  <c r="B1263" i="92"/>
  <c r="B1264" i="92"/>
  <c r="B1265" i="92"/>
  <c r="B1266" i="92"/>
  <c r="B1267" i="92"/>
  <c r="B1268" i="92"/>
  <c r="B1269" i="92"/>
  <c r="B1270" i="92"/>
  <c r="B1271" i="92"/>
  <c r="B1272" i="92"/>
  <c r="B1273" i="92"/>
  <c r="B1274" i="92"/>
  <c r="B1275" i="92"/>
  <c r="B1276" i="92"/>
  <c r="B1277" i="92"/>
  <c r="B1278" i="92"/>
  <c r="B1279" i="92"/>
  <c r="B1280" i="92"/>
  <c r="B1281" i="92"/>
  <c r="B1282" i="92"/>
  <c r="B1283" i="92"/>
  <c r="B1284" i="92"/>
  <c r="B1285" i="92"/>
  <c r="B1286" i="92"/>
  <c r="B1287" i="92"/>
  <c r="B1288" i="92"/>
  <c r="B1289" i="92"/>
  <c r="B1290" i="92"/>
  <c r="B1291" i="92"/>
  <c r="B1292" i="92"/>
  <c r="B1293" i="92"/>
  <c r="B1294" i="92"/>
  <c r="B1295" i="92"/>
  <c r="B1296" i="92"/>
  <c r="B1297" i="92"/>
  <c r="B1298" i="92"/>
  <c r="B1299" i="92"/>
  <c r="B1300" i="92"/>
  <c r="B1301" i="92"/>
  <c r="B1302" i="92"/>
  <c r="B1303" i="92"/>
  <c r="B1304" i="92"/>
  <c r="B1305" i="92"/>
  <c r="B1306" i="92"/>
  <c r="B1307" i="92"/>
  <c r="B1308" i="92"/>
  <c r="B1309" i="92"/>
  <c r="B1310" i="92"/>
  <c r="B1311" i="92"/>
  <c r="B1312" i="92"/>
  <c r="B1313" i="92"/>
  <c r="B1314" i="92"/>
  <c r="B1315" i="92"/>
  <c r="B1316" i="92"/>
  <c r="B1317" i="92"/>
  <c r="B1318" i="92"/>
  <c r="B1319" i="92"/>
  <c r="B1320" i="92"/>
  <c r="B1321" i="92"/>
  <c r="B1322" i="92"/>
  <c r="B1323" i="92"/>
  <c r="B1324" i="92"/>
  <c r="B1325" i="92"/>
  <c r="B1326" i="92"/>
  <c r="B1327" i="92"/>
  <c r="B1328" i="92"/>
  <c r="B1329" i="92"/>
  <c r="B1330" i="92"/>
  <c r="B1331" i="92"/>
  <c r="B1332" i="92"/>
  <c r="B1333" i="92"/>
  <c r="B1334" i="92"/>
  <c r="B1335" i="92"/>
  <c r="B1336" i="92"/>
  <c r="B1337" i="92"/>
  <c r="B1338" i="92"/>
  <c r="B1339" i="92"/>
  <c r="B1340" i="92"/>
  <c r="B1341" i="92"/>
  <c r="B1342" i="92"/>
  <c r="B1343" i="92"/>
  <c r="B1344" i="92"/>
  <c r="B1345" i="92"/>
  <c r="B1346" i="92"/>
  <c r="B1347" i="92"/>
  <c r="B1348" i="92"/>
  <c r="B1349" i="92"/>
  <c r="B1350" i="92"/>
  <c r="B1351" i="92"/>
  <c r="B1352" i="92"/>
  <c r="B1353" i="92"/>
  <c r="B1354" i="92"/>
  <c r="B1355" i="92"/>
  <c r="B1356" i="92"/>
  <c r="B1357" i="92"/>
  <c r="B1358" i="92"/>
  <c r="B1359" i="92"/>
  <c r="B1360" i="92"/>
  <c r="B1361" i="92"/>
  <c r="B1362" i="92"/>
  <c r="B1363" i="92"/>
  <c r="B1364" i="92"/>
  <c r="B1365" i="92"/>
  <c r="B1366" i="92"/>
  <c r="B1367" i="92"/>
  <c r="B1368" i="92"/>
  <c r="B1369" i="92"/>
  <c r="B1370" i="92"/>
  <c r="B1371" i="92"/>
  <c r="B1372" i="92"/>
  <c r="B1373" i="92"/>
  <c r="B1374" i="92"/>
  <c r="B1375" i="92"/>
  <c r="B1376" i="92"/>
  <c r="B1377" i="92"/>
  <c r="B1378" i="92"/>
  <c r="B1379" i="92"/>
  <c r="B1380" i="92"/>
  <c r="B1381" i="92"/>
  <c r="B1382" i="92"/>
  <c r="B1383" i="92"/>
  <c r="B1384" i="92"/>
  <c r="B1385" i="92"/>
  <c r="B1386" i="92"/>
  <c r="B1387" i="92"/>
  <c r="B1388" i="92"/>
  <c r="B1389" i="92"/>
  <c r="B1390" i="92"/>
  <c r="B1391" i="92"/>
  <c r="B1392" i="92"/>
  <c r="B1393" i="92"/>
  <c r="B1394" i="92"/>
  <c r="B1395" i="92"/>
  <c r="B1396" i="92"/>
  <c r="B1397" i="92"/>
  <c r="B1398" i="92"/>
  <c r="B1399" i="92"/>
  <c r="B1400" i="92"/>
  <c r="B1401" i="92"/>
  <c r="B1402" i="92"/>
  <c r="B1403" i="92"/>
  <c r="B1404" i="92"/>
  <c r="B1405" i="92"/>
  <c r="B1406" i="92"/>
  <c r="B1407" i="92"/>
  <c r="B1408" i="92"/>
  <c r="B1409" i="92"/>
  <c r="B1410" i="92"/>
  <c r="B1411" i="92"/>
  <c r="B1412" i="92"/>
  <c r="B1413" i="92"/>
  <c r="B1414" i="92"/>
  <c r="B1415" i="92"/>
  <c r="B1416" i="92"/>
  <c r="B1417" i="92"/>
  <c r="B1418" i="92"/>
  <c r="B1419" i="92"/>
  <c r="B1420" i="92"/>
  <c r="B1421" i="92"/>
  <c r="B1422" i="92"/>
  <c r="B1423" i="92"/>
  <c r="B1424" i="92"/>
  <c r="B1425" i="92"/>
  <c r="B1426" i="92"/>
  <c r="B1427" i="92"/>
  <c r="B1428" i="92"/>
  <c r="B1429" i="92"/>
  <c r="B1430" i="92"/>
  <c r="B1431" i="92"/>
  <c r="B1432" i="92"/>
  <c r="B1433" i="92"/>
  <c r="B1434" i="92"/>
  <c r="B1435" i="92"/>
  <c r="B1436" i="92"/>
  <c r="B1437" i="92"/>
  <c r="B1438" i="92"/>
  <c r="B1439" i="92"/>
  <c r="B1440" i="92"/>
  <c r="B1441" i="92"/>
  <c r="B1442" i="92"/>
  <c r="B1443" i="92"/>
  <c r="B1444" i="92"/>
  <c r="B1445" i="92"/>
  <c r="B1446" i="92"/>
  <c r="B1447" i="92"/>
  <c r="B1448" i="92"/>
  <c r="B1449" i="92"/>
  <c r="B1450" i="92"/>
  <c r="B1451" i="92"/>
  <c r="B1452" i="92"/>
  <c r="B1453" i="92"/>
  <c r="B1454" i="92"/>
  <c r="B1455" i="92"/>
  <c r="B1456" i="92"/>
  <c r="B1457" i="92"/>
  <c r="B1458" i="92"/>
  <c r="B1459" i="92"/>
  <c r="B1460" i="92"/>
  <c r="B1461" i="92"/>
  <c r="B1462" i="92"/>
  <c r="B1463" i="92"/>
  <c r="B1464" i="92"/>
  <c r="B1465" i="92"/>
  <c r="B1466" i="92"/>
  <c r="B1467" i="92"/>
  <c r="B1468" i="92"/>
  <c r="B1469" i="92"/>
  <c r="B1470" i="92"/>
  <c r="B1471" i="92"/>
  <c r="B1472" i="92"/>
  <c r="B1473" i="92"/>
  <c r="B1474" i="92"/>
  <c r="B1475" i="92"/>
  <c r="B1476" i="92"/>
  <c r="B1477" i="92"/>
  <c r="B1478" i="92"/>
  <c r="B1479" i="92"/>
  <c r="B1480" i="92"/>
  <c r="B1481" i="92"/>
  <c r="B1482" i="92"/>
  <c r="B1483" i="92"/>
  <c r="B1484" i="92"/>
  <c r="B1485" i="92"/>
  <c r="B1486" i="92"/>
  <c r="B1487" i="92"/>
  <c r="B1488" i="92"/>
  <c r="B1489" i="92"/>
  <c r="B1490" i="92"/>
  <c r="B1491" i="92"/>
  <c r="B1492" i="92"/>
  <c r="B1493" i="92"/>
  <c r="B1494" i="92"/>
  <c r="B1495" i="92"/>
  <c r="B1496" i="92"/>
  <c r="B1497" i="92"/>
  <c r="B1498" i="92"/>
  <c r="B1499" i="92"/>
  <c r="B1500" i="92"/>
  <c r="B1501" i="92"/>
  <c r="B1502" i="92"/>
  <c r="B1503" i="92"/>
  <c r="B1504" i="92"/>
  <c r="B1505" i="92"/>
  <c r="B1506" i="92"/>
  <c r="B1507" i="92"/>
  <c r="B1508" i="92"/>
  <c r="B1509" i="92"/>
  <c r="B1510" i="92"/>
  <c r="B1511" i="92"/>
  <c r="B1512" i="92"/>
  <c r="B1513" i="92"/>
  <c r="B1514" i="92"/>
  <c r="B1515" i="92"/>
  <c r="B1516" i="92"/>
  <c r="B1517" i="92"/>
  <c r="B1518" i="92"/>
  <c r="B1519" i="92"/>
  <c r="B1520" i="92"/>
  <c r="B1521" i="92"/>
  <c r="B1522" i="92"/>
  <c r="B1523" i="92"/>
  <c r="B1524" i="92"/>
  <c r="B1525" i="92"/>
  <c r="B1526" i="92"/>
  <c r="B1527" i="92"/>
  <c r="B1528" i="92"/>
  <c r="B1529" i="92"/>
  <c r="B1530" i="92"/>
  <c r="B1531" i="92"/>
  <c r="B1532" i="92"/>
  <c r="B1533" i="92"/>
  <c r="B1534" i="92"/>
  <c r="B1535" i="92"/>
  <c r="B1536" i="92"/>
  <c r="B1537" i="92"/>
  <c r="B1538" i="92"/>
  <c r="B1539" i="92"/>
  <c r="B1540" i="92"/>
  <c r="B1541" i="92"/>
  <c r="B1542" i="92"/>
  <c r="B1543" i="92"/>
  <c r="B1544" i="92"/>
  <c r="B1545" i="92"/>
  <c r="B1546" i="92"/>
  <c r="B1547" i="92"/>
  <c r="B1548" i="92"/>
  <c r="B1549" i="92"/>
  <c r="B1550" i="92"/>
  <c r="B1551" i="92"/>
  <c r="B1552" i="92"/>
  <c r="B1553" i="92"/>
  <c r="B1554" i="92"/>
  <c r="B1555" i="92"/>
  <c r="B1556" i="92"/>
  <c r="B1557" i="92"/>
  <c r="B1558" i="92"/>
  <c r="B1559" i="92"/>
  <c r="B1560" i="92"/>
  <c r="B1561" i="92"/>
  <c r="B1562" i="92"/>
  <c r="B1563" i="92"/>
  <c r="B1564" i="92"/>
  <c r="B1565" i="92"/>
  <c r="B1566" i="92"/>
  <c r="B1567" i="92"/>
  <c r="B1568" i="92"/>
  <c r="B1569" i="92"/>
  <c r="B1570" i="92"/>
  <c r="B1571" i="92"/>
  <c r="B1572" i="92"/>
  <c r="B1573" i="92"/>
  <c r="B1574" i="92"/>
  <c r="B1575" i="92"/>
  <c r="B1576" i="92"/>
  <c r="B1577" i="92"/>
  <c r="B1578" i="92"/>
  <c r="B1579" i="92"/>
  <c r="B1580" i="92"/>
  <c r="B1581" i="92"/>
  <c r="B1582" i="92"/>
  <c r="B1583" i="92"/>
  <c r="B1584" i="92"/>
  <c r="B1585" i="92"/>
  <c r="B1586" i="92"/>
  <c r="B1587" i="92"/>
  <c r="B1588" i="92"/>
  <c r="B1589" i="92"/>
  <c r="B1590" i="92"/>
  <c r="B1591" i="92"/>
  <c r="B1592" i="92"/>
  <c r="B1593" i="92"/>
  <c r="B1594" i="92"/>
  <c r="B1595" i="92"/>
  <c r="B1596" i="92"/>
  <c r="B1597" i="92"/>
  <c r="B1598" i="92"/>
  <c r="B1599" i="92"/>
  <c r="B1600" i="92"/>
  <c r="B1601" i="92"/>
  <c r="B1602" i="92"/>
  <c r="B1603" i="92"/>
  <c r="B1604" i="92"/>
  <c r="B1605" i="92"/>
  <c r="B1606" i="92"/>
  <c r="B1607" i="92"/>
  <c r="B1608" i="92"/>
  <c r="B1609" i="92"/>
  <c r="B1610" i="92"/>
  <c r="B1611" i="92"/>
  <c r="B1612" i="92"/>
  <c r="B1613" i="92"/>
  <c r="B1614" i="92"/>
  <c r="B1615" i="92"/>
  <c r="B1616" i="92"/>
  <c r="B1617" i="92"/>
  <c r="B1618" i="92"/>
  <c r="B1619" i="92"/>
  <c r="B1620" i="92"/>
  <c r="B1621" i="92"/>
  <c r="B1622" i="92"/>
  <c r="B1623" i="92"/>
  <c r="B1624" i="92"/>
  <c r="B1625" i="92"/>
  <c r="B1626" i="92"/>
  <c r="B1627" i="92"/>
  <c r="B1628" i="92"/>
  <c r="B1629" i="92"/>
  <c r="B1630" i="92"/>
  <c r="B1631" i="92"/>
  <c r="B1632" i="92"/>
  <c r="B1633" i="92"/>
  <c r="B1634" i="92"/>
  <c r="B1635" i="92"/>
  <c r="B1636" i="92"/>
  <c r="B1637" i="92"/>
  <c r="B1638" i="92"/>
  <c r="B1639" i="92"/>
  <c r="B1640" i="92"/>
  <c r="B1641" i="92"/>
  <c r="B1642" i="92"/>
  <c r="B1643" i="92"/>
  <c r="B1644" i="92"/>
  <c r="B1645" i="92"/>
  <c r="B1646" i="92"/>
  <c r="B1647" i="92"/>
  <c r="B1648" i="92"/>
  <c r="B1649" i="92"/>
  <c r="B1650" i="92"/>
  <c r="B1651" i="92"/>
  <c r="B1652" i="92"/>
  <c r="B1653" i="92"/>
  <c r="B1654" i="92"/>
  <c r="B1655" i="92"/>
  <c r="B1656" i="92"/>
  <c r="B1657" i="92"/>
  <c r="B1658" i="92"/>
  <c r="B1659" i="92"/>
  <c r="B1660" i="92"/>
  <c r="B1661" i="92"/>
  <c r="B1662" i="92"/>
  <c r="B1663" i="92"/>
  <c r="B1664" i="92"/>
  <c r="B1665" i="92"/>
  <c r="B1666" i="92"/>
  <c r="B1667" i="92"/>
  <c r="B1668" i="92"/>
  <c r="B1669" i="92"/>
  <c r="B1670" i="92"/>
  <c r="B1671" i="92"/>
  <c r="B1672" i="92"/>
  <c r="B1673" i="92"/>
  <c r="B1674" i="92"/>
  <c r="B1675" i="92"/>
  <c r="B1676" i="92"/>
  <c r="B1677" i="92"/>
  <c r="B1678" i="92"/>
  <c r="B1679" i="92"/>
  <c r="B1680" i="92"/>
  <c r="B1681" i="92"/>
  <c r="B1682" i="92"/>
  <c r="B1683" i="92"/>
  <c r="B1684" i="92"/>
  <c r="B1685" i="92"/>
  <c r="B1686" i="92"/>
  <c r="B1687" i="92"/>
  <c r="B1688" i="92"/>
  <c r="B1689" i="92"/>
  <c r="B1690" i="92"/>
  <c r="B1691" i="92"/>
  <c r="B1692" i="92"/>
  <c r="B1693" i="92"/>
  <c r="B1694" i="92"/>
  <c r="B1695" i="92"/>
  <c r="B1696" i="92"/>
  <c r="B1697" i="92"/>
  <c r="B1698" i="92"/>
  <c r="B1699" i="92"/>
  <c r="B1700" i="92"/>
  <c r="B1701" i="92"/>
  <c r="B1702" i="92"/>
  <c r="B1703" i="92"/>
  <c r="B1704" i="92"/>
  <c r="B1705" i="92"/>
  <c r="B1706" i="92"/>
  <c r="B1707" i="92"/>
  <c r="B1708" i="92"/>
  <c r="B1709" i="92"/>
  <c r="B1710" i="92"/>
  <c r="B1711" i="92"/>
  <c r="B1712" i="92"/>
  <c r="B1713" i="92"/>
  <c r="B1714" i="92"/>
  <c r="B1715" i="92"/>
  <c r="B1716" i="92"/>
  <c r="B1717" i="92"/>
  <c r="B1718" i="92"/>
  <c r="B1719" i="92"/>
  <c r="B1720" i="92"/>
  <c r="B1721" i="92"/>
  <c r="B1722" i="92"/>
  <c r="B1723" i="92"/>
  <c r="B1724" i="92"/>
  <c r="B1725" i="92"/>
  <c r="B1726" i="92"/>
  <c r="B1727" i="92"/>
  <c r="B1728" i="92"/>
  <c r="B1729" i="92"/>
  <c r="B1730" i="92"/>
  <c r="B1731" i="92"/>
  <c r="B1732" i="92"/>
  <c r="B1733" i="92"/>
  <c r="B1734" i="92"/>
  <c r="B1735" i="92"/>
  <c r="B1736" i="92"/>
  <c r="B1737" i="92"/>
  <c r="B1738" i="92"/>
  <c r="B1739" i="92"/>
  <c r="B1740" i="92"/>
  <c r="B1741" i="92"/>
  <c r="B1742" i="92"/>
  <c r="B1743" i="92"/>
  <c r="B1744" i="92"/>
  <c r="B1745" i="92"/>
  <c r="B1746" i="92"/>
  <c r="B1747" i="92"/>
  <c r="B1748" i="92"/>
  <c r="B1749" i="92"/>
  <c r="B1750" i="92"/>
  <c r="B1751" i="92"/>
  <c r="B1752" i="92"/>
  <c r="B1753" i="92"/>
  <c r="B1754" i="92"/>
  <c r="B1755" i="92"/>
  <c r="B1756" i="92"/>
  <c r="B1757" i="92"/>
  <c r="B1758" i="92"/>
  <c r="B1759" i="92"/>
  <c r="B1760" i="92"/>
  <c r="B1761" i="92"/>
  <c r="B1762" i="92"/>
  <c r="B1763" i="92"/>
  <c r="B1764" i="92"/>
  <c r="B1765" i="92"/>
  <c r="B1766" i="92"/>
  <c r="B1767" i="92"/>
  <c r="B1768" i="92"/>
  <c r="B1769" i="92"/>
  <c r="B1770" i="92"/>
  <c r="B1771" i="92"/>
  <c r="B1772" i="92"/>
  <c r="B1773" i="92"/>
  <c r="B1774" i="92"/>
  <c r="B1775" i="92"/>
  <c r="B1776" i="92"/>
  <c r="B1777" i="92"/>
  <c r="B1778" i="92"/>
  <c r="B1779" i="92"/>
  <c r="B1780" i="92"/>
  <c r="B1781" i="92"/>
  <c r="B1782" i="92"/>
  <c r="B1783" i="92"/>
  <c r="B1784" i="92"/>
  <c r="B1785" i="92"/>
  <c r="B1786" i="92"/>
  <c r="B1787" i="92"/>
  <c r="B1788" i="92"/>
  <c r="B1789" i="92"/>
  <c r="B1790" i="92"/>
  <c r="B1791" i="92"/>
  <c r="B1792" i="92"/>
  <c r="B1793" i="92"/>
  <c r="B1794" i="92"/>
  <c r="B1795" i="92"/>
  <c r="B1796" i="92"/>
  <c r="B1797" i="92"/>
  <c r="B1798" i="92"/>
  <c r="B1799" i="92"/>
  <c r="B1800" i="92"/>
  <c r="B1801" i="92"/>
  <c r="B1802" i="92"/>
  <c r="B1803" i="92"/>
  <c r="B1804" i="92"/>
  <c r="B1805" i="92"/>
  <c r="B1806" i="92"/>
  <c r="B1807" i="92"/>
  <c r="B1808" i="92"/>
  <c r="B1809" i="92"/>
  <c r="B1810" i="92"/>
  <c r="B1811" i="92"/>
  <c r="B1812" i="92"/>
  <c r="B1813" i="92"/>
  <c r="B1814" i="92"/>
  <c r="B1815" i="92"/>
  <c r="B1816" i="92"/>
  <c r="B1817" i="92"/>
  <c r="B1818" i="92"/>
  <c r="B1819" i="92"/>
  <c r="B1820" i="92"/>
  <c r="B1821" i="92"/>
  <c r="B1822" i="92"/>
  <c r="B1823" i="92"/>
  <c r="B1824" i="92"/>
  <c r="B1825" i="92"/>
  <c r="B1826" i="92"/>
  <c r="B1827" i="92"/>
  <c r="B1828" i="92"/>
  <c r="B1829" i="92"/>
  <c r="B1830" i="92"/>
  <c r="B1831" i="92"/>
  <c r="B1832" i="92"/>
  <c r="B1833" i="92"/>
  <c r="B1834" i="92"/>
  <c r="B1835" i="92"/>
  <c r="B1836" i="92"/>
  <c r="B1837" i="92"/>
  <c r="B1838" i="92"/>
  <c r="B1839" i="92"/>
  <c r="B1840" i="92"/>
  <c r="B1841" i="92"/>
  <c r="B1842" i="92"/>
  <c r="B1843" i="92"/>
  <c r="B1844" i="92"/>
  <c r="B1845" i="92"/>
  <c r="B1846" i="92"/>
  <c r="B1847" i="92"/>
  <c r="B1848" i="92"/>
  <c r="B1849" i="92"/>
  <c r="B1850" i="92"/>
  <c r="B1851" i="92"/>
  <c r="B1852" i="92"/>
  <c r="B1853" i="92"/>
  <c r="B1854" i="92"/>
  <c r="B1855" i="92"/>
  <c r="B1856" i="92"/>
  <c r="B1857" i="92"/>
  <c r="B1858" i="92"/>
  <c r="B1859" i="92"/>
  <c r="B1860" i="92"/>
  <c r="B1861" i="92"/>
  <c r="B1862" i="92"/>
  <c r="B1863" i="92"/>
  <c r="B1864" i="92"/>
  <c r="B1865" i="92"/>
  <c r="B1866" i="92"/>
  <c r="B1867" i="92"/>
  <c r="B1868" i="92"/>
  <c r="B1869" i="92"/>
  <c r="B1870" i="92"/>
  <c r="B1871" i="92"/>
  <c r="B1872" i="92"/>
  <c r="B1873" i="92"/>
  <c r="B1874" i="92"/>
  <c r="B1875" i="92"/>
  <c r="B1876" i="92"/>
  <c r="B1877" i="92"/>
  <c r="B1878" i="92"/>
  <c r="B1879" i="92"/>
  <c r="B1880" i="92"/>
  <c r="B1881" i="92"/>
  <c r="B1882" i="92"/>
  <c r="B1883" i="92"/>
  <c r="B1884" i="92"/>
  <c r="B1885" i="92"/>
  <c r="B1886" i="92"/>
  <c r="B1887" i="92"/>
  <c r="B1888" i="92"/>
  <c r="B1889" i="92"/>
  <c r="B1890" i="92"/>
  <c r="B1891" i="92"/>
  <c r="B1892" i="92"/>
  <c r="B1893" i="92"/>
  <c r="B1894" i="92"/>
  <c r="B1895" i="92"/>
  <c r="B1896" i="92"/>
  <c r="B1897" i="92"/>
  <c r="B1898" i="92"/>
  <c r="B1899" i="92"/>
  <c r="B1900" i="92"/>
  <c r="B1901" i="92"/>
  <c r="B1902" i="92"/>
  <c r="B1903" i="92"/>
  <c r="B1904" i="92"/>
  <c r="B1905" i="92"/>
  <c r="B1906" i="92"/>
  <c r="B1907" i="92"/>
  <c r="B1908" i="92"/>
  <c r="B1909" i="92"/>
  <c r="B1910" i="92"/>
  <c r="B1911" i="92"/>
  <c r="B1912" i="92"/>
  <c r="B1913" i="92"/>
  <c r="B1914" i="92"/>
  <c r="B1915" i="92"/>
  <c r="B1916" i="92"/>
  <c r="B1917" i="92"/>
  <c r="B1918" i="92"/>
  <c r="B1919" i="92"/>
  <c r="B1920" i="92"/>
  <c r="B1921" i="92"/>
  <c r="B1922" i="92"/>
  <c r="B1923" i="92"/>
  <c r="B1924" i="92"/>
  <c r="B1925" i="92"/>
  <c r="B1926" i="92"/>
  <c r="B1927" i="92"/>
  <c r="B1928" i="92"/>
  <c r="B1929" i="92"/>
  <c r="B1930" i="92"/>
  <c r="B1931" i="92"/>
  <c r="B1932" i="92"/>
  <c r="B1933" i="92"/>
  <c r="B1934" i="92"/>
  <c r="B1935" i="92"/>
  <c r="B1936" i="92"/>
  <c r="B1937" i="92"/>
  <c r="B1938" i="92"/>
  <c r="B1939" i="92"/>
  <c r="B1940" i="92"/>
  <c r="B1941" i="92"/>
  <c r="B1942" i="92"/>
  <c r="B1943" i="92"/>
  <c r="B1944" i="92"/>
  <c r="B1945" i="92"/>
  <c r="B1946" i="92"/>
  <c r="B1947" i="92"/>
  <c r="B1948" i="92"/>
  <c r="B1949" i="92"/>
  <c r="B1950" i="92"/>
  <c r="B1951" i="92"/>
  <c r="B1952" i="92"/>
  <c r="B1953" i="92"/>
  <c r="B1954" i="92"/>
  <c r="B1955" i="92"/>
  <c r="B1956" i="92"/>
  <c r="B1957" i="92"/>
  <c r="B1958" i="92"/>
  <c r="B1959" i="92"/>
  <c r="B1960" i="92"/>
  <c r="B1961" i="92"/>
  <c r="B1962" i="92"/>
  <c r="B1963" i="92"/>
  <c r="B1964" i="92"/>
  <c r="B1965" i="92"/>
  <c r="B1966" i="92"/>
  <c r="B1967" i="92"/>
  <c r="B1968" i="92"/>
  <c r="B1969" i="92"/>
  <c r="B1970" i="92"/>
  <c r="B1971" i="92"/>
  <c r="B1972" i="92"/>
  <c r="B1973" i="92"/>
  <c r="B1974" i="92"/>
  <c r="B1975" i="92"/>
  <c r="B1976" i="92"/>
  <c r="B1977" i="92"/>
  <c r="B1978" i="92"/>
  <c r="B1979" i="92"/>
  <c r="B1980" i="92"/>
  <c r="B1981" i="92"/>
  <c r="B1982" i="92"/>
  <c r="B1983" i="92"/>
  <c r="B1984" i="92"/>
  <c r="B1985" i="92"/>
  <c r="B1986" i="92"/>
  <c r="B1987" i="92"/>
  <c r="B1988" i="92"/>
  <c r="B1989" i="92"/>
  <c r="B1990" i="92"/>
  <c r="B1991" i="92"/>
  <c r="B1992" i="92"/>
  <c r="B1993" i="92"/>
  <c r="B1994" i="92"/>
  <c r="B1995" i="92"/>
  <c r="B1996" i="92"/>
  <c r="B1997" i="92"/>
  <c r="B1998" i="92"/>
  <c r="B1999" i="92"/>
  <c r="B2000" i="92"/>
  <c r="B2001" i="92"/>
  <c r="B2002" i="92"/>
  <c r="B2003" i="92"/>
  <c r="B2004" i="92"/>
  <c r="B2005" i="92"/>
  <c r="B2006" i="92"/>
  <c r="B2007" i="92"/>
  <c r="B2008" i="92"/>
  <c r="B2009" i="92"/>
  <c r="B2010" i="92"/>
  <c r="B2011" i="92"/>
  <c r="B2012" i="92"/>
  <c r="B2013" i="92"/>
  <c r="B2014" i="92"/>
  <c r="B2015" i="92"/>
  <c r="B2016" i="92"/>
  <c r="B2017" i="92"/>
  <c r="B2018" i="92"/>
  <c r="B2019" i="92"/>
  <c r="B2020" i="92"/>
  <c r="B2021" i="92"/>
  <c r="B2022" i="92"/>
  <c r="B2023" i="92"/>
  <c r="B2024" i="92"/>
  <c r="B2025" i="92"/>
  <c r="B2026" i="92"/>
  <c r="B2027" i="92"/>
  <c r="B2028" i="92"/>
  <c r="B2029" i="92"/>
  <c r="B2030" i="92"/>
  <c r="B2031" i="92"/>
  <c r="B2032" i="92"/>
  <c r="B2033" i="92"/>
  <c r="B2034" i="92"/>
  <c r="B2035" i="92"/>
  <c r="B2036" i="92"/>
  <c r="B2037" i="92"/>
  <c r="B2038" i="92"/>
  <c r="B2039" i="92"/>
  <c r="B2040" i="92"/>
  <c r="B2041" i="92"/>
  <c r="B2042" i="92"/>
  <c r="B2043" i="92"/>
  <c r="B2044" i="92"/>
  <c r="B2045" i="92"/>
  <c r="B2046" i="92"/>
  <c r="B2047" i="92"/>
  <c r="B2048" i="92"/>
  <c r="B2049" i="92"/>
  <c r="B2050" i="92"/>
  <c r="B2051" i="92"/>
  <c r="B2052" i="92"/>
  <c r="B2053" i="92"/>
  <c r="B2054" i="92"/>
  <c r="B2055" i="92"/>
  <c r="B2056" i="92"/>
  <c r="B2057" i="92"/>
  <c r="B2058" i="92"/>
  <c r="B2059" i="92"/>
  <c r="B2060" i="92"/>
  <c r="B2061" i="92"/>
  <c r="B2062" i="92"/>
  <c r="B2063" i="92"/>
  <c r="B2064" i="92"/>
  <c r="B2065" i="92"/>
  <c r="B2066" i="92"/>
  <c r="B2067" i="92"/>
  <c r="B2068" i="92"/>
  <c r="B2069" i="92"/>
  <c r="B2070" i="92"/>
  <c r="B2071" i="92"/>
  <c r="B2072" i="92"/>
  <c r="B2073" i="92"/>
  <c r="B2074" i="92"/>
  <c r="B2075" i="92"/>
  <c r="B2076" i="92"/>
  <c r="B2077" i="92"/>
  <c r="B2078" i="92"/>
  <c r="B2079" i="92"/>
  <c r="B2080" i="92"/>
  <c r="B2081" i="92"/>
  <c r="B2082" i="92"/>
  <c r="B2083" i="92"/>
  <c r="B2084" i="92"/>
  <c r="B2085" i="92"/>
  <c r="B2086" i="92"/>
  <c r="B2087" i="92"/>
  <c r="B2088" i="92"/>
  <c r="B2089" i="92"/>
  <c r="B2090" i="92"/>
  <c r="B2091" i="92"/>
  <c r="B2092" i="92"/>
  <c r="B2093" i="92"/>
  <c r="B2094" i="92"/>
  <c r="B2095" i="92"/>
  <c r="B2096" i="92"/>
  <c r="B2097" i="92"/>
  <c r="B2098" i="92"/>
  <c r="B2099" i="92"/>
  <c r="B2100" i="92"/>
  <c r="E9" i="92"/>
  <c r="E10" i="92"/>
  <c r="E11" i="92"/>
  <c r="E12" i="92"/>
  <c r="E13" i="92"/>
  <c r="E14" i="92"/>
  <c r="E15" i="92"/>
  <c r="E16" i="92"/>
  <c r="E17" i="92"/>
  <c r="E18" i="92"/>
  <c r="E19" i="92"/>
  <c r="E20" i="92"/>
  <c r="E21" i="92"/>
  <c r="E22" i="92"/>
  <c r="E23" i="92"/>
  <c r="E24" i="92"/>
  <c r="E25" i="92"/>
  <c r="E26" i="92"/>
  <c r="E27" i="92"/>
  <c r="E28" i="92"/>
  <c r="E29" i="92"/>
  <c r="E30" i="92"/>
  <c r="E31" i="92"/>
  <c r="E32" i="92"/>
  <c r="E33" i="92"/>
  <c r="E34" i="92"/>
  <c r="E35" i="92"/>
  <c r="E36" i="92"/>
  <c r="E37" i="92"/>
  <c r="E38" i="92"/>
  <c r="E39" i="92"/>
  <c r="E40" i="92"/>
  <c r="E41" i="92"/>
  <c r="E42" i="92"/>
  <c r="E43" i="92"/>
  <c r="E44" i="92"/>
  <c r="E45" i="92"/>
  <c r="E46" i="92"/>
  <c r="E47" i="92"/>
  <c r="E48" i="92"/>
  <c r="E49" i="92"/>
  <c r="E50" i="92"/>
  <c r="E51" i="92"/>
  <c r="E52" i="92"/>
  <c r="E53" i="92"/>
  <c r="E54" i="92"/>
  <c r="E55" i="92"/>
  <c r="E56" i="92"/>
  <c r="E57" i="92"/>
  <c r="E58" i="92"/>
  <c r="E59" i="92"/>
  <c r="E60" i="92"/>
  <c r="E61" i="92"/>
  <c r="E62" i="92"/>
  <c r="E63" i="92"/>
  <c r="E64" i="92"/>
  <c r="E65" i="92"/>
  <c r="E66" i="92"/>
  <c r="E67" i="92"/>
  <c r="E68" i="92"/>
  <c r="E69" i="92"/>
  <c r="E70" i="92"/>
  <c r="E71" i="92"/>
  <c r="E72" i="92"/>
  <c r="E73" i="92"/>
  <c r="E74" i="92"/>
  <c r="E75" i="92"/>
  <c r="E76" i="92"/>
  <c r="E77" i="92"/>
  <c r="E78" i="92"/>
  <c r="E79" i="92"/>
  <c r="E80" i="92"/>
  <c r="E81" i="92"/>
  <c r="E82" i="92"/>
  <c r="E83" i="92"/>
  <c r="E84" i="92"/>
  <c r="E85" i="92"/>
  <c r="E86" i="92"/>
  <c r="E87" i="92"/>
  <c r="E88" i="92"/>
  <c r="E89" i="92"/>
  <c r="E90" i="92"/>
  <c r="E91" i="92"/>
  <c r="E92" i="92"/>
  <c r="E93" i="92"/>
  <c r="E94" i="92"/>
  <c r="E95" i="92"/>
  <c r="E96" i="92"/>
  <c r="E97" i="92"/>
  <c r="E98" i="92"/>
  <c r="E99" i="92"/>
  <c r="E100" i="92"/>
  <c r="E101" i="92"/>
  <c r="E102" i="92"/>
  <c r="E103" i="92"/>
  <c r="E104" i="92"/>
  <c r="E105" i="92"/>
  <c r="E106" i="92"/>
  <c r="E107" i="92"/>
  <c r="E108" i="92"/>
  <c r="E109" i="92"/>
  <c r="E110" i="92"/>
  <c r="E111" i="92"/>
  <c r="E112" i="92"/>
  <c r="E113" i="92"/>
  <c r="E114" i="92"/>
  <c r="E115" i="92"/>
  <c r="E116" i="92"/>
  <c r="E117" i="92"/>
  <c r="E118" i="92"/>
  <c r="E119" i="92"/>
  <c r="E120" i="92"/>
  <c r="E121" i="92"/>
  <c r="E122" i="92"/>
  <c r="E123" i="92"/>
  <c r="E124" i="92"/>
  <c r="E125" i="92"/>
  <c r="E126" i="92"/>
  <c r="E127" i="92"/>
  <c r="E128" i="92"/>
  <c r="E129" i="92"/>
  <c r="E130" i="92"/>
  <c r="E131" i="92"/>
  <c r="E132" i="92"/>
  <c r="E133" i="92"/>
  <c r="E134" i="92"/>
  <c r="E135" i="92"/>
  <c r="E136" i="92"/>
  <c r="E137" i="92"/>
  <c r="E138" i="92"/>
  <c r="E139" i="92"/>
  <c r="E140" i="92"/>
  <c r="E141" i="92"/>
  <c r="E142" i="92"/>
  <c r="E143" i="92"/>
  <c r="E144" i="92"/>
  <c r="E145" i="92"/>
  <c r="E146" i="92"/>
  <c r="E147" i="92"/>
  <c r="E148" i="92"/>
  <c r="E149" i="92"/>
  <c r="E150" i="92"/>
  <c r="E151" i="92"/>
  <c r="E152" i="92"/>
  <c r="E153" i="92"/>
  <c r="E154" i="92"/>
  <c r="E155" i="92"/>
  <c r="E156" i="92"/>
  <c r="E157" i="92"/>
  <c r="E158" i="92"/>
  <c r="E159" i="92"/>
  <c r="E160" i="92"/>
  <c r="E161" i="92"/>
  <c r="E162" i="92"/>
  <c r="E163" i="92"/>
  <c r="E164" i="92"/>
  <c r="E165" i="92"/>
  <c r="E166" i="92"/>
  <c r="E167" i="92"/>
  <c r="E168" i="92"/>
  <c r="E169" i="92"/>
  <c r="E170" i="92"/>
  <c r="E171" i="92"/>
  <c r="E172" i="92"/>
  <c r="E173" i="92"/>
  <c r="E174" i="92"/>
  <c r="E175" i="92"/>
  <c r="E176" i="92"/>
  <c r="E177" i="92"/>
  <c r="E178" i="92"/>
  <c r="E179" i="92"/>
  <c r="E180" i="92"/>
  <c r="E181" i="92"/>
  <c r="E182" i="92"/>
  <c r="E183" i="92"/>
  <c r="E184" i="92"/>
  <c r="E185" i="92"/>
  <c r="E186" i="92"/>
  <c r="E187" i="92"/>
  <c r="E188" i="92"/>
  <c r="E189" i="92"/>
  <c r="E190" i="92"/>
  <c r="E191" i="92"/>
  <c r="E192" i="92"/>
  <c r="E193" i="92"/>
  <c r="E194" i="92"/>
  <c r="E195" i="92"/>
  <c r="E196" i="92"/>
  <c r="E197" i="92"/>
  <c r="E198" i="92"/>
  <c r="E199" i="92"/>
  <c r="E200" i="92"/>
  <c r="E201" i="92"/>
  <c r="E202" i="92"/>
  <c r="E203" i="92"/>
  <c r="E204" i="92"/>
  <c r="E205" i="92"/>
  <c r="E206" i="92"/>
  <c r="E207" i="92"/>
  <c r="E208" i="92"/>
  <c r="E209" i="92"/>
  <c r="E210" i="92"/>
  <c r="E211" i="92"/>
  <c r="E212" i="92"/>
  <c r="E213" i="92"/>
  <c r="E214" i="92"/>
  <c r="E215" i="92"/>
  <c r="E216" i="92"/>
  <c r="E217" i="92"/>
  <c r="E218" i="92"/>
  <c r="E219" i="92"/>
  <c r="E220" i="92"/>
  <c r="E221" i="92"/>
  <c r="E222" i="92"/>
  <c r="E223" i="92"/>
  <c r="E224" i="92"/>
  <c r="E225" i="92"/>
  <c r="E226" i="92"/>
  <c r="E227" i="92"/>
  <c r="E228" i="92"/>
  <c r="E229" i="92"/>
  <c r="E230" i="92"/>
  <c r="E231" i="92"/>
  <c r="E232" i="92"/>
  <c r="E233" i="92"/>
  <c r="E234" i="92"/>
  <c r="E235" i="92"/>
  <c r="E236" i="92"/>
  <c r="E237" i="92"/>
  <c r="E238" i="92"/>
  <c r="E239" i="92"/>
  <c r="E240" i="92"/>
  <c r="E241" i="92"/>
  <c r="E242" i="92"/>
  <c r="E243" i="92"/>
  <c r="E244" i="92"/>
  <c r="E245" i="92"/>
  <c r="E246" i="92"/>
  <c r="E247" i="92"/>
  <c r="E248" i="92"/>
  <c r="E249" i="92"/>
  <c r="E250" i="92"/>
  <c r="E251" i="92"/>
  <c r="E252" i="92"/>
  <c r="E253" i="92"/>
  <c r="E254" i="92"/>
  <c r="E255" i="92"/>
  <c r="E256" i="92"/>
  <c r="E257" i="92"/>
  <c r="E258" i="92"/>
  <c r="E259" i="92"/>
  <c r="E260" i="92"/>
  <c r="E261" i="92"/>
  <c r="E262" i="92"/>
  <c r="E263" i="92"/>
  <c r="E264" i="92"/>
  <c r="E265" i="92"/>
  <c r="E266" i="92"/>
  <c r="E267" i="92"/>
  <c r="E268" i="92"/>
  <c r="E269" i="92"/>
  <c r="E270" i="92"/>
  <c r="E271" i="92"/>
  <c r="E272" i="92"/>
  <c r="E273" i="92"/>
  <c r="E274" i="92"/>
  <c r="E275" i="92"/>
  <c r="E276" i="92"/>
  <c r="E277" i="92"/>
  <c r="E278" i="92"/>
  <c r="E279" i="92"/>
  <c r="E280" i="92"/>
  <c r="E281" i="92"/>
  <c r="E282" i="92"/>
  <c r="E283" i="92"/>
  <c r="E284" i="92"/>
  <c r="E285" i="92"/>
  <c r="E286" i="92"/>
  <c r="E287" i="92"/>
  <c r="E288" i="92"/>
  <c r="E289" i="92"/>
  <c r="E290" i="92"/>
  <c r="E291" i="92"/>
  <c r="E292" i="92"/>
  <c r="E293" i="92"/>
  <c r="E294" i="92"/>
  <c r="E295" i="92"/>
  <c r="E296" i="92"/>
  <c r="E297" i="92"/>
  <c r="E298" i="92"/>
  <c r="E299" i="92"/>
  <c r="E300" i="92"/>
  <c r="E301" i="92"/>
  <c r="E302" i="92"/>
  <c r="E303" i="92"/>
  <c r="E304" i="92"/>
  <c r="E305" i="92"/>
  <c r="E306" i="92"/>
  <c r="E307" i="92"/>
  <c r="E308" i="92"/>
  <c r="E309" i="92"/>
  <c r="E310" i="92"/>
  <c r="E311" i="92"/>
  <c r="E312" i="92"/>
  <c r="E313" i="92"/>
  <c r="E314" i="92"/>
  <c r="E315" i="92"/>
  <c r="E316" i="92"/>
  <c r="E317" i="92"/>
  <c r="E318" i="92"/>
  <c r="E319" i="92"/>
  <c r="E320" i="92"/>
  <c r="E321" i="92"/>
  <c r="E322" i="92"/>
  <c r="E323" i="92"/>
  <c r="E324" i="92"/>
  <c r="E325" i="92"/>
  <c r="E326" i="92"/>
  <c r="E327" i="92"/>
  <c r="E328" i="92"/>
  <c r="E329" i="92"/>
  <c r="E330" i="92"/>
  <c r="E331" i="92"/>
  <c r="E332" i="92"/>
  <c r="E333" i="92"/>
  <c r="E334" i="92"/>
  <c r="E335" i="92"/>
  <c r="E336" i="92"/>
  <c r="E337" i="92"/>
  <c r="E338" i="92"/>
  <c r="E339" i="92"/>
  <c r="E340" i="92"/>
  <c r="E341" i="92"/>
  <c r="E342" i="92"/>
  <c r="E343" i="92"/>
  <c r="E344" i="92"/>
  <c r="E345" i="92"/>
  <c r="E346" i="92"/>
  <c r="E347" i="92"/>
  <c r="E348" i="92"/>
  <c r="E349" i="92"/>
  <c r="E350" i="92"/>
  <c r="E351" i="92"/>
  <c r="E352" i="92"/>
  <c r="E353" i="92"/>
  <c r="E354" i="92"/>
  <c r="E355" i="92"/>
  <c r="E356" i="92"/>
  <c r="E357" i="92"/>
  <c r="E358" i="92"/>
  <c r="E359" i="92"/>
  <c r="E360" i="92"/>
  <c r="E361" i="92"/>
  <c r="E362" i="92"/>
  <c r="E363" i="92"/>
  <c r="E364" i="92"/>
  <c r="E365" i="92"/>
  <c r="E366" i="92"/>
  <c r="E367" i="92"/>
  <c r="E368" i="92"/>
  <c r="E369" i="92"/>
  <c r="E370" i="92"/>
  <c r="E371" i="92"/>
  <c r="E372" i="92"/>
  <c r="E373" i="92"/>
  <c r="E374" i="92"/>
  <c r="E375" i="92"/>
  <c r="E376" i="92"/>
  <c r="E377" i="92"/>
  <c r="E378" i="92"/>
  <c r="E379" i="92"/>
  <c r="E380" i="92"/>
  <c r="E381" i="92"/>
  <c r="E382" i="92"/>
  <c r="E383" i="92"/>
  <c r="E384" i="92"/>
  <c r="E385" i="92"/>
  <c r="E386" i="92"/>
  <c r="E387" i="92"/>
  <c r="E388" i="92"/>
  <c r="E389" i="92"/>
  <c r="E390" i="92"/>
  <c r="E391" i="92"/>
  <c r="E392" i="92"/>
  <c r="E393" i="92"/>
  <c r="E394" i="92"/>
  <c r="E395" i="92"/>
  <c r="E396" i="92"/>
  <c r="E397" i="92"/>
  <c r="E398" i="92"/>
  <c r="E399" i="92"/>
  <c r="E400" i="92"/>
  <c r="E401" i="92"/>
  <c r="E402" i="92"/>
  <c r="E403" i="92"/>
  <c r="E404" i="92"/>
  <c r="E405" i="92"/>
  <c r="E406" i="92"/>
  <c r="E407" i="92"/>
  <c r="E408" i="92"/>
  <c r="E409" i="92"/>
  <c r="E410" i="92"/>
  <c r="E411" i="92"/>
  <c r="E412" i="92"/>
  <c r="E413" i="92"/>
  <c r="E414" i="92"/>
  <c r="E415" i="92"/>
  <c r="E416" i="92"/>
  <c r="E417" i="92"/>
  <c r="E418" i="92"/>
  <c r="E419" i="92"/>
  <c r="E420" i="92"/>
  <c r="E421" i="92"/>
  <c r="E422" i="92"/>
  <c r="E423" i="92"/>
  <c r="E424" i="92"/>
  <c r="E425" i="92"/>
  <c r="E426" i="92"/>
  <c r="E427" i="92"/>
  <c r="E428" i="92"/>
  <c r="E429" i="92"/>
  <c r="E430" i="92"/>
  <c r="E431" i="92"/>
  <c r="E432" i="92"/>
  <c r="E433" i="92"/>
  <c r="E434" i="92"/>
  <c r="E435" i="92"/>
  <c r="E436" i="92"/>
  <c r="E437" i="92"/>
  <c r="E438" i="92"/>
  <c r="E439" i="92"/>
  <c r="E440" i="92"/>
  <c r="E441" i="92"/>
  <c r="E442" i="92"/>
  <c r="E443" i="92"/>
  <c r="E444" i="92"/>
  <c r="E445" i="92"/>
  <c r="E446" i="92"/>
  <c r="E447" i="92"/>
  <c r="E448" i="92"/>
  <c r="E449" i="92"/>
  <c r="E450" i="92"/>
  <c r="E451" i="92"/>
  <c r="E452" i="92"/>
  <c r="E453" i="92"/>
  <c r="E454" i="92"/>
  <c r="E455" i="92"/>
  <c r="E456" i="92"/>
  <c r="E457" i="92"/>
  <c r="E458" i="92"/>
  <c r="E459" i="92"/>
  <c r="E460" i="92"/>
  <c r="E461" i="92"/>
  <c r="E462" i="92"/>
  <c r="E463" i="92"/>
  <c r="E464" i="92"/>
  <c r="E465" i="92"/>
  <c r="E466" i="92"/>
  <c r="E467" i="92"/>
  <c r="E468" i="92"/>
  <c r="E469" i="92"/>
  <c r="E470" i="92"/>
  <c r="E471" i="92"/>
  <c r="E472" i="92"/>
  <c r="E473" i="92"/>
  <c r="E474" i="92"/>
  <c r="E475" i="92"/>
  <c r="E476" i="92"/>
  <c r="E477" i="92"/>
  <c r="E478" i="92"/>
  <c r="E479" i="92"/>
  <c r="E480" i="92"/>
  <c r="E481" i="92"/>
  <c r="E482" i="92"/>
  <c r="E483" i="92"/>
  <c r="E484" i="92"/>
  <c r="E485" i="92"/>
  <c r="E486" i="92"/>
  <c r="E487" i="92"/>
  <c r="E488" i="92"/>
  <c r="E489" i="92"/>
  <c r="E490" i="92"/>
  <c r="E491" i="92"/>
  <c r="E492" i="92"/>
  <c r="E493" i="92"/>
  <c r="E494" i="92"/>
  <c r="E495" i="92"/>
  <c r="E496" i="92"/>
  <c r="E497" i="92"/>
  <c r="E498" i="92"/>
  <c r="E499" i="92"/>
  <c r="E500" i="92"/>
  <c r="E501" i="92"/>
  <c r="E502" i="92"/>
  <c r="E503" i="92"/>
  <c r="E504" i="92"/>
  <c r="E505" i="92"/>
  <c r="E506" i="92"/>
  <c r="E507" i="92"/>
  <c r="E508" i="92"/>
  <c r="E509" i="92"/>
  <c r="E510" i="92"/>
  <c r="E511" i="92"/>
  <c r="E512" i="92"/>
  <c r="E513" i="92"/>
  <c r="E514" i="92"/>
  <c r="E515" i="92"/>
  <c r="E516" i="92"/>
  <c r="E517" i="92"/>
  <c r="E518" i="92"/>
  <c r="E519" i="92"/>
  <c r="E520" i="92"/>
  <c r="E521" i="92"/>
  <c r="E522" i="92"/>
  <c r="E523" i="92"/>
  <c r="E524" i="92"/>
  <c r="E525" i="92"/>
  <c r="E526" i="92"/>
  <c r="E527" i="92"/>
  <c r="E528" i="92"/>
  <c r="E529" i="92"/>
  <c r="E530" i="92"/>
  <c r="E531" i="92"/>
  <c r="E532" i="92"/>
  <c r="E533" i="92"/>
  <c r="E534" i="92"/>
  <c r="E535" i="92"/>
  <c r="E536" i="92"/>
  <c r="E537" i="92"/>
  <c r="E538" i="92"/>
  <c r="E539" i="92"/>
  <c r="E540" i="92"/>
  <c r="E541" i="92"/>
  <c r="E542" i="92"/>
  <c r="E543" i="92"/>
  <c r="E544" i="92"/>
  <c r="E545" i="92"/>
  <c r="E546" i="92"/>
  <c r="E547" i="92"/>
  <c r="E548" i="92"/>
  <c r="E549" i="92"/>
  <c r="E550" i="92"/>
  <c r="E551" i="92"/>
  <c r="E552" i="92"/>
  <c r="E553" i="92"/>
  <c r="E554" i="92"/>
  <c r="E555" i="92"/>
  <c r="E556" i="92"/>
  <c r="E557" i="92"/>
  <c r="E558" i="92"/>
  <c r="E559" i="92"/>
  <c r="E560" i="92"/>
  <c r="E561" i="92"/>
  <c r="E562" i="92"/>
  <c r="E563" i="92"/>
  <c r="E564" i="92"/>
  <c r="E565" i="92"/>
  <c r="E566" i="92"/>
  <c r="E567" i="92"/>
  <c r="E568" i="92"/>
  <c r="E569" i="92"/>
  <c r="E570" i="92"/>
  <c r="E571" i="92"/>
  <c r="E572" i="92"/>
  <c r="E573" i="92"/>
  <c r="E574" i="92"/>
  <c r="E575" i="92"/>
  <c r="E576" i="92"/>
  <c r="E577" i="92"/>
  <c r="E578" i="92"/>
  <c r="E579" i="92"/>
  <c r="E580" i="92"/>
  <c r="E581" i="92"/>
  <c r="E582" i="92"/>
  <c r="E583" i="92"/>
  <c r="E584" i="92"/>
  <c r="E585" i="92"/>
  <c r="E586" i="92"/>
  <c r="E587" i="92"/>
  <c r="E588" i="92"/>
  <c r="E589" i="92"/>
  <c r="E590" i="92"/>
  <c r="E591" i="92"/>
  <c r="E592" i="92"/>
  <c r="E593" i="92"/>
  <c r="E594" i="92"/>
  <c r="E595" i="92"/>
  <c r="E596" i="92"/>
  <c r="E597" i="92"/>
  <c r="E598" i="92"/>
  <c r="E599" i="92"/>
  <c r="E600" i="92"/>
  <c r="E601" i="92"/>
  <c r="E602" i="92"/>
  <c r="E603" i="92"/>
  <c r="E604" i="92"/>
  <c r="E605" i="92"/>
  <c r="E606" i="92"/>
  <c r="E607" i="92"/>
  <c r="E608" i="92"/>
  <c r="E609" i="92"/>
  <c r="E610" i="92"/>
  <c r="E611" i="92"/>
  <c r="E612" i="92"/>
  <c r="E613" i="92"/>
  <c r="E614" i="92"/>
  <c r="E615" i="92"/>
  <c r="E616" i="92"/>
  <c r="E617" i="92"/>
  <c r="E618" i="92"/>
  <c r="E619" i="92"/>
  <c r="E620" i="92"/>
  <c r="E621" i="92"/>
  <c r="E622" i="92"/>
  <c r="E623" i="92"/>
  <c r="E624" i="92"/>
  <c r="E625" i="92"/>
  <c r="E626" i="92"/>
  <c r="E627" i="92"/>
  <c r="E628" i="92"/>
  <c r="E629" i="92"/>
  <c r="E630" i="92"/>
  <c r="E631" i="92"/>
  <c r="E632" i="92"/>
  <c r="E633" i="92"/>
  <c r="E634" i="92"/>
  <c r="E635" i="92"/>
  <c r="E636" i="92"/>
  <c r="E637" i="92"/>
  <c r="E638" i="92"/>
  <c r="E639" i="92"/>
  <c r="E640" i="92"/>
  <c r="E641" i="92"/>
  <c r="E642" i="92"/>
  <c r="E643" i="92"/>
  <c r="E644" i="92"/>
  <c r="E645" i="92"/>
  <c r="E646" i="92"/>
  <c r="E647" i="92"/>
  <c r="E648" i="92"/>
  <c r="E649" i="92"/>
  <c r="E650" i="92"/>
  <c r="E651" i="92"/>
  <c r="E652" i="92"/>
  <c r="E653" i="92"/>
  <c r="E654" i="92"/>
  <c r="E655" i="92"/>
  <c r="E656" i="92"/>
  <c r="E657" i="92"/>
  <c r="E658" i="92"/>
  <c r="E659" i="92"/>
  <c r="E660" i="92"/>
  <c r="E661" i="92"/>
  <c r="E662" i="92"/>
  <c r="E663" i="92"/>
  <c r="E664" i="92"/>
  <c r="E665" i="92"/>
  <c r="E666" i="92"/>
  <c r="E667" i="92"/>
  <c r="E668" i="92"/>
  <c r="E669" i="92"/>
  <c r="E670" i="92"/>
  <c r="E671" i="92"/>
  <c r="E672" i="92"/>
  <c r="E673" i="92"/>
  <c r="E674" i="92"/>
  <c r="E675" i="92"/>
  <c r="E676" i="92"/>
  <c r="E677" i="92"/>
  <c r="E678" i="92"/>
  <c r="E679" i="92"/>
  <c r="E680" i="92"/>
  <c r="E681" i="92"/>
  <c r="E682" i="92"/>
  <c r="E683" i="92"/>
  <c r="E684" i="92"/>
  <c r="E685" i="92"/>
  <c r="E686" i="92"/>
  <c r="E687" i="92"/>
  <c r="E688" i="92"/>
  <c r="E689" i="92"/>
  <c r="E690" i="92"/>
  <c r="E691" i="92"/>
  <c r="E692" i="92"/>
  <c r="E693" i="92"/>
  <c r="E694" i="92"/>
  <c r="E695" i="92"/>
  <c r="E696" i="92"/>
  <c r="E697" i="92"/>
  <c r="E698" i="92"/>
  <c r="E699" i="92"/>
  <c r="E700" i="92"/>
  <c r="E701" i="92"/>
  <c r="E702" i="92"/>
  <c r="E703" i="92"/>
  <c r="E704" i="92"/>
  <c r="E705" i="92"/>
  <c r="E706" i="92"/>
  <c r="E707" i="92"/>
  <c r="E708" i="92"/>
  <c r="E709" i="92"/>
  <c r="E710" i="92"/>
  <c r="E711" i="92"/>
  <c r="E712" i="92"/>
  <c r="E713" i="92"/>
  <c r="E714" i="92"/>
  <c r="E715" i="92"/>
  <c r="E716" i="92"/>
  <c r="E717" i="92"/>
  <c r="E718" i="92"/>
  <c r="E719" i="92"/>
  <c r="E720" i="92"/>
  <c r="E721" i="92"/>
  <c r="E722" i="92"/>
  <c r="E723" i="92"/>
  <c r="E724" i="92"/>
  <c r="E725" i="92"/>
  <c r="E726" i="92"/>
  <c r="E727" i="92"/>
  <c r="E728" i="92"/>
  <c r="E729" i="92"/>
  <c r="E730" i="92"/>
  <c r="E731" i="92"/>
  <c r="E732" i="92"/>
  <c r="E733" i="92"/>
  <c r="E734" i="92"/>
  <c r="E735" i="92"/>
  <c r="E736" i="92"/>
  <c r="E737" i="92"/>
  <c r="E738" i="92"/>
  <c r="E739" i="92"/>
  <c r="E740" i="92"/>
  <c r="E741" i="92"/>
  <c r="E742" i="92"/>
  <c r="E743" i="92"/>
  <c r="E744" i="92"/>
  <c r="E745" i="92"/>
  <c r="E746" i="92"/>
  <c r="E747" i="92"/>
  <c r="E748" i="92"/>
  <c r="E749" i="92"/>
  <c r="E750" i="92"/>
  <c r="E751" i="92"/>
  <c r="E752" i="92"/>
  <c r="E753" i="92"/>
  <c r="E754" i="92"/>
  <c r="E755" i="92"/>
  <c r="E756" i="92"/>
  <c r="E757" i="92"/>
  <c r="E758" i="92"/>
  <c r="E759" i="92"/>
  <c r="E760" i="92"/>
  <c r="E761" i="92"/>
  <c r="E762" i="92"/>
  <c r="E763" i="92"/>
  <c r="E764" i="92"/>
  <c r="E765" i="92"/>
  <c r="E766" i="92"/>
  <c r="E767" i="92"/>
  <c r="E768" i="92"/>
  <c r="E769" i="92"/>
  <c r="E770" i="92"/>
  <c r="E771" i="92"/>
  <c r="E772" i="92"/>
  <c r="E773" i="92"/>
  <c r="E774" i="92"/>
  <c r="E775" i="92"/>
  <c r="E776" i="92"/>
  <c r="E777" i="92"/>
  <c r="E778" i="92"/>
  <c r="E779" i="92"/>
  <c r="E780" i="92"/>
  <c r="E781" i="92"/>
  <c r="E782" i="92"/>
  <c r="E783" i="92"/>
  <c r="E784" i="92"/>
  <c r="E785" i="92"/>
  <c r="E786" i="92"/>
  <c r="E787" i="92"/>
  <c r="E788" i="92"/>
  <c r="E789" i="92"/>
  <c r="E790" i="92"/>
  <c r="E791" i="92"/>
  <c r="E792" i="92"/>
  <c r="E793" i="92"/>
  <c r="E794" i="92"/>
  <c r="E795" i="92"/>
  <c r="E796" i="92"/>
  <c r="E797" i="92"/>
  <c r="E798" i="92"/>
  <c r="E799" i="92"/>
  <c r="E800" i="92"/>
  <c r="E801" i="92"/>
  <c r="E802" i="92"/>
  <c r="E803" i="92"/>
  <c r="E804" i="92"/>
  <c r="E805" i="92"/>
  <c r="E806" i="92"/>
  <c r="E807" i="92"/>
  <c r="E808" i="92"/>
  <c r="E809" i="92"/>
  <c r="E810" i="92"/>
  <c r="E811" i="92"/>
  <c r="E812" i="92"/>
  <c r="E813" i="92"/>
  <c r="E814" i="92"/>
  <c r="E815" i="92"/>
  <c r="E816" i="92"/>
  <c r="E817" i="92"/>
  <c r="E818" i="92"/>
  <c r="E819" i="92"/>
  <c r="E820" i="92"/>
  <c r="E821" i="92"/>
  <c r="E822" i="92"/>
  <c r="E823" i="92"/>
  <c r="E824" i="92"/>
  <c r="E825" i="92"/>
  <c r="E826" i="92"/>
  <c r="E827" i="92"/>
  <c r="E828" i="92"/>
  <c r="E829" i="92"/>
  <c r="E830" i="92"/>
  <c r="E831" i="92"/>
  <c r="E832" i="92"/>
  <c r="E833" i="92"/>
  <c r="E834" i="92"/>
  <c r="E835" i="92"/>
  <c r="E836" i="92"/>
  <c r="E837" i="92"/>
  <c r="E838" i="92"/>
  <c r="E839" i="92"/>
  <c r="E840" i="92"/>
  <c r="E841" i="92"/>
  <c r="E842" i="92"/>
  <c r="E843" i="92"/>
  <c r="E844" i="92"/>
  <c r="E845" i="92"/>
  <c r="E846" i="92"/>
  <c r="E847" i="92"/>
  <c r="E848" i="92"/>
  <c r="E849" i="92"/>
  <c r="E850" i="92"/>
  <c r="E851" i="92"/>
  <c r="E852" i="92"/>
  <c r="E853" i="92"/>
  <c r="E854" i="92"/>
  <c r="E855" i="92"/>
  <c r="E856" i="92"/>
  <c r="E857" i="92"/>
  <c r="E858" i="92"/>
  <c r="E859" i="92"/>
  <c r="E860" i="92"/>
  <c r="E861" i="92"/>
  <c r="E862" i="92"/>
  <c r="E863" i="92"/>
  <c r="E864" i="92"/>
  <c r="E865" i="92"/>
  <c r="E866" i="92"/>
  <c r="E867" i="92"/>
  <c r="E868" i="92"/>
  <c r="E869" i="92"/>
  <c r="E870" i="92"/>
  <c r="E871" i="92"/>
  <c r="E872" i="92"/>
  <c r="E873" i="92"/>
  <c r="E874" i="92"/>
  <c r="E875" i="92"/>
  <c r="E876" i="92"/>
  <c r="E877" i="92"/>
  <c r="E878" i="92"/>
  <c r="E879" i="92"/>
  <c r="E880" i="92"/>
  <c r="E881" i="92"/>
  <c r="E882" i="92"/>
  <c r="E883" i="92"/>
  <c r="E884" i="92"/>
  <c r="E885" i="92"/>
  <c r="E886" i="92"/>
  <c r="E887" i="92"/>
  <c r="E888" i="92"/>
  <c r="E889" i="92"/>
  <c r="E890" i="92"/>
  <c r="E891" i="92"/>
  <c r="E892" i="92"/>
  <c r="E893" i="92"/>
  <c r="E894" i="92"/>
  <c r="E895" i="92"/>
  <c r="E896" i="92"/>
  <c r="E897" i="92"/>
  <c r="E898" i="92"/>
  <c r="E899" i="92"/>
  <c r="E900" i="92"/>
  <c r="E901" i="92"/>
  <c r="E902" i="92"/>
  <c r="E903" i="92"/>
  <c r="E904" i="92"/>
  <c r="E905" i="92"/>
  <c r="E906" i="92"/>
  <c r="E907" i="92"/>
  <c r="E908" i="92"/>
  <c r="E909" i="92"/>
  <c r="E910" i="92"/>
  <c r="E911" i="92"/>
  <c r="E912" i="92"/>
  <c r="E913" i="92"/>
  <c r="E914" i="92"/>
  <c r="E915" i="92"/>
  <c r="E916" i="92"/>
  <c r="E917" i="92"/>
  <c r="E918" i="92"/>
  <c r="E919" i="92"/>
  <c r="E920" i="92"/>
  <c r="E921" i="92"/>
  <c r="E922" i="92"/>
  <c r="E923" i="92"/>
  <c r="E924" i="92"/>
  <c r="E925" i="92"/>
  <c r="E926" i="92"/>
  <c r="E927" i="92"/>
  <c r="E928" i="92"/>
  <c r="E929" i="92"/>
  <c r="E930" i="92"/>
  <c r="E931" i="92"/>
  <c r="E932" i="92"/>
  <c r="E933" i="92"/>
  <c r="E934" i="92"/>
  <c r="E935" i="92"/>
  <c r="E936" i="92"/>
  <c r="E937" i="92"/>
  <c r="E938" i="92"/>
  <c r="E939" i="92"/>
  <c r="E940" i="92"/>
  <c r="E941" i="92"/>
  <c r="E942" i="92"/>
  <c r="E943" i="92"/>
  <c r="E944" i="92"/>
  <c r="E945" i="92"/>
  <c r="E946" i="92"/>
  <c r="E947" i="92"/>
  <c r="E948" i="92"/>
  <c r="E949" i="92"/>
  <c r="E950" i="92"/>
  <c r="E951" i="92"/>
  <c r="E952" i="92"/>
  <c r="E953" i="92"/>
  <c r="E954" i="92"/>
  <c r="E955" i="92"/>
  <c r="E956" i="92"/>
  <c r="E957" i="92"/>
  <c r="E958" i="92"/>
  <c r="E959" i="92"/>
  <c r="E960" i="92"/>
  <c r="E961" i="92"/>
  <c r="E962" i="92"/>
  <c r="E963" i="92"/>
  <c r="E964" i="92"/>
  <c r="E965" i="92"/>
  <c r="E966" i="92"/>
  <c r="E967" i="92"/>
  <c r="E968" i="92"/>
  <c r="E969" i="92"/>
  <c r="E970" i="92"/>
  <c r="E971" i="92"/>
  <c r="E972" i="92"/>
  <c r="E973" i="92"/>
  <c r="E974" i="92"/>
  <c r="E975" i="92"/>
  <c r="E976" i="92"/>
  <c r="E977" i="92"/>
  <c r="E978" i="92"/>
  <c r="E979" i="92"/>
  <c r="E980" i="92"/>
  <c r="E981" i="92"/>
  <c r="E982" i="92"/>
  <c r="E983" i="92"/>
  <c r="E984" i="92"/>
  <c r="E985" i="92"/>
  <c r="E986" i="92"/>
  <c r="E987" i="92"/>
  <c r="E988" i="92"/>
  <c r="E989" i="92"/>
  <c r="E990" i="92"/>
  <c r="E991" i="92"/>
  <c r="E992" i="92"/>
  <c r="E993" i="92"/>
  <c r="E994" i="92"/>
  <c r="E995" i="92"/>
  <c r="E996" i="92"/>
  <c r="E997" i="92"/>
  <c r="E998" i="92"/>
  <c r="E999" i="92"/>
  <c r="E1000" i="92"/>
  <c r="E1001" i="92"/>
  <c r="E1002" i="92"/>
  <c r="E1003" i="92"/>
  <c r="E1004" i="92"/>
  <c r="E1005" i="92"/>
  <c r="E1006" i="92"/>
  <c r="E1007" i="92"/>
  <c r="E1008" i="92"/>
  <c r="E1009" i="92"/>
  <c r="E1010" i="92"/>
  <c r="E1011" i="92"/>
  <c r="E1012" i="92"/>
  <c r="E1013" i="92"/>
  <c r="E1014" i="92"/>
  <c r="E1015" i="92"/>
  <c r="E1016" i="92"/>
  <c r="E1017" i="92"/>
  <c r="E1018" i="92"/>
  <c r="E1019" i="92"/>
  <c r="E1020" i="92"/>
  <c r="E1021" i="92"/>
  <c r="E1022" i="92"/>
  <c r="E1023" i="92"/>
  <c r="E1024" i="92"/>
  <c r="E1025" i="92"/>
  <c r="E1026" i="92"/>
  <c r="E1027" i="92"/>
  <c r="E1028" i="92"/>
  <c r="E1029" i="92"/>
  <c r="E1030" i="92"/>
  <c r="E1031" i="92"/>
  <c r="E1032" i="92"/>
  <c r="E1033" i="92"/>
  <c r="E1034" i="92"/>
  <c r="E1035" i="92"/>
  <c r="E1036" i="92"/>
  <c r="E1037" i="92"/>
  <c r="E1038" i="92"/>
  <c r="E1039" i="92"/>
  <c r="E1040" i="92"/>
  <c r="E1041" i="92"/>
  <c r="E1042" i="92"/>
  <c r="E1043" i="92"/>
  <c r="E1044" i="92"/>
  <c r="E1045" i="92"/>
  <c r="E1046" i="92"/>
  <c r="E1047" i="92"/>
  <c r="E1048" i="92"/>
  <c r="E1049" i="92"/>
  <c r="E1050" i="92"/>
  <c r="E1051" i="92"/>
  <c r="E1052" i="92"/>
  <c r="E1053" i="92"/>
  <c r="E1054" i="92"/>
  <c r="E1055" i="92"/>
  <c r="E1056" i="92"/>
  <c r="E1057" i="92"/>
  <c r="E1058" i="92"/>
  <c r="E1059" i="92"/>
  <c r="E1060" i="92"/>
  <c r="E1061" i="92"/>
  <c r="E1062" i="92"/>
  <c r="E1063" i="92"/>
  <c r="E1064" i="92"/>
  <c r="E1065" i="92"/>
  <c r="E1066" i="92"/>
  <c r="E1067" i="92"/>
  <c r="E1068" i="92"/>
  <c r="E1069" i="92"/>
  <c r="E1070" i="92"/>
  <c r="E1071" i="92"/>
  <c r="E1072" i="92"/>
  <c r="E1073" i="92"/>
  <c r="E1074" i="92"/>
  <c r="E1075" i="92"/>
  <c r="E1076" i="92"/>
  <c r="E1077" i="92"/>
  <c r="E1078" i="92"/>
  <c r="E1079" i="92"/>
  <c r="E1080" i="92"/>
  <c r="E1081" i="92"/>
  <c r="E1082" i="92"/>
  <c r="E1083" i="92"/>
  <c r="E1084" i="92"/>
  <c r="E1085" i="92"/>
  <c r="E1086" i="92"/>
  <c r="E1087" i="92"/>
  <c r="E1088" i="92"/>
  <c r="E1089" i="92"/>
  <c r="E1090" i="92"/>
  <c r="E1091" i="92"/>
  <c r="E1092" i="92"/>
  <c r="E1093" i="92"/>
  <c r="E1094" i="92"/>
  <c r="E1095" i="92"/>
  <c r="E1096" i="92"/>
  <c r="E1097" i="92"/>
  <c r="E1098" i="92"/>
  <c r="E1099" i="92"/>
  <c r="E1100" i="92"/>
  <c r="E1101" i="92"/>
  <c r="E1102" i="92"/>
  <c r="E1103" i="92"/>
  <c r="E1104" i="92"/>
  <c r="E1105" i="92"/>
  <c r="E1106" i="92"/>
  <c r="E1107" i="92"/>
  <c r="E1108" i="92"/>
  <c r="E1109" i="92"/>
  <c r="E1110" i="92"/>
  <c r="E1111" i="92"/>
  <c r="E1112" i="92"/>
  <c r="E1113" i="92"/>
  <c r="E1114" i="92"/>
  <c r="E1115" i="92"/>
  <c r="E1116" i="92"/>
  <c r="E1117" i="92"/>
  <c r="E1118" i="92"/>
  <c r="E1119" i="92"/>
  <c r="E1120" i="92"/>
  <c r="E1121" i="92"/>
  <c r="E1122" i="92"/>
  <c r="E1123" i="92"/>
  <c r="E1124" i="92"/>
  <c r="E1125" i="92"/>
  <c r="E1126" i="92"/>
  <c r="E1127" i="92"/>
  <c r="E1128" i="92"/>
  <c r="E1129" i="92"/>
  <c r="E1130" i="92"/>
  <c r="E1131" i="92"/>
  <c r="E1132" i="92"/>
  <c r="E1133" i="92"/>
  <c r="E1134" i="92"/>
  <c r="E1135" i="92"/>
  <c r="E1136" i="92"/>
  <c r="E1137" i="92"/>
  <c r="E1138" i="92"/>
  <c r="E1139" i="92"/>
  <c r="E1140" i="92"/>
  <c r="E1141" i="92"/>
  <c r="E1142" i="92"/>
  <c r="E1143" i="92"/>
  <c r="E1144" i="92"/>
  <c r="E1145" i="92"/>
  <c r="E1146" i="92"/>
  <c r="E1147" i="92"/>
  <c r="E1148" i="92"/>
  <c r="E1149" i="92"/>
  <c r="E1150" i="92"/>
  <c r="E1151" i="92"/>
  <c r="E1152" i="92"/>
  <c r="E1153" i="92"/>
  <c r="E1154" i="92"/>
  <c r="E1155" i="92"/>
  <c r="E1156" i="92"/>
  <c r="E1157" i="92"/>
  <c r="E1158" i="92"/>
  <c r="E1159" i="92"/>
  <c r="E1160" i="92"/>
  <c r="E1161" i="92"/>
  <c r="E1162" i="92"/>
  <c r="E1163" i="92"/>
  <c r="E1164" i="92"/>
  <c r="E1165" i="92"/>
  <c r="E1166" i="92"/>
  <c r="E1167" i="92"/>
  <c r="E1168" i="92"/>
  <c r="E1169" i="92"/>
  <c r="E1170" i="92"/>
  <c r="E1171" i="92"/>
  <c r="E1172" i="92"/>
  <c r="E1173" i="92"/>
  <c r="E1174" i="92"/>
  <c r="E1175" i="92"/>
  <c r="E1176" i="92"/>
  <c r="E1177" i="92"/>
  <c r="E1178" i="92"/>
  <c r="E1179" i="92"/>
  <c r="E1180" i="92"/>
  <c r="E1181" i="92"/>
  <c r="E1182" i="92"/>
  <c r="E1183" i="92"/>
  <c r="E1184" i="92"/>
  <c r="E1185" i="92"/>
  <c r="E1186" i="92"/>
  <c r="E1187" i="92"/>
  <c r="E1188" i="92"/>
  <c r="E1189" i="92"/>
  <c r="E1190" i="92"/>
  <c r="E1191" i="92"/>
  <c r="E1192" i="92"/>
  <c r="E1193" i="92"/>
  <c r="E1194" i="92"/>
  <c r="E1195" i="92"/>
  <c r="E1196" i="92"/>
  <c r="E1197" i="92"/>
  <c r="E1198" i="92"/>
  <c r="E1199" i="92"/>
  <c r="E1200" i="92"/>
  <c r="E1201" i="92"/>
  <c r="E1202" i="92"/>
  <c r="E1203" i="92"/>
  <c r="E1204" i="92"/>
  <c r="E1205" i="92"/>
  <c r="E1206" i="92"/>
  <c r="E1207" i="92"/>
  <c r="E1208" i="92"/>
  <c r="E1209" i="92"/>
  <c r="E1210" i="92"/>
  <c r="E1211" i="92"/>
  <c r="E1212" i="92"/>
  <c r="E1213" i="92"/>
  <c r="E1214" i="92"/>
  <c r="E1215" i="92"/>
  <c r="E1216" i="92"/>
  <c r="E1217" i="92"/>
  <c r="E1218" i="92"/>
  <c r="E1219" i="92"/>
  <c r="E1220" i="92"/>
  <c r="E1221" i="92"/>
  <c r="E1222" i="92"/>
  <c r="E1223" i="92"/>
  <c r="E1224" i="92"/>
  <c r="E1225" i="92"/>
  <c r="E1226" i="92"/>
  <c r="E1227" i="92"/>
  <c r="E1228" i="92"/>
  <c r="E1229" i="92"/>
  <c r="E1230" i="92"/>
  <c r="E1231" i="92"/>
  <c r="E1232" i="92"/>
  <c r="E1233" i="92"/>
  <c r="E1234" i="92"/>
  <c r="E1235" i="92"/>
  <c r="E1236" i="92"/>
  <c r="E1237" i="92"/>
  <c r="E1238" i="92"/>
  <c r="E1239" i="92"/>
  <c r="E1240" i="92"/>
  <c r="E1241" i="92"/>
  <c r="E1242" i="92"/>
  <c r="E1243" i="92"/>
  <c r="E1244" i="92"/>
  <c r="E1245" i="92"/>
  <c r="E1246" i="92"/>
  <c r="E1247" i="92"/>
  <c r="E1248" i="92"/>
  <c r="E1249" i="92"/>
  <c r="E1250" i="92"/>
  <c r="E1251" i="92"/>
  <c r="E1252" i="92"/>
  <c r="E1253" i="92"/>
  <c r="E1254" i="92"/>
  <c r="E1255" i="92"/>
  <c r="E1256" i="92"/>
  <c r="E1257" i="92"/>
  <c r="E1258" i="92"/>
  <c r="E1259" i="92"/>
  <c r="E1260" i="92"/>
  <c r="E1261" i="92"/>
  <c r="E1262" i="92"/>
  <c r="E1263" i="92"/>
  <c r="E1264" i="92"/>
  <c r="E1265" i="92"/>
  <c r="E1266" i="92"/>
  <c r="E1267" i="92"/>
  <c r="E1268" i="92"/>
  <c r="E1269" i="92"/>
  <c r="E1270" i="92"/>
  <c r="E1271" i="92"/>
  <c r="E1272" i="92"/>
  <c r="E1273" i="92"/>
  <c r="E1274" i="92"/>
  <c r="E1275" i="92"/>
  <c r="E1276" i="92"/>
  <c r="E1277" i="92"/>
  <c r="E1278" i="92"/>
  <c r="E1279" i="92"/>
  <c r="E1280" i="92"/>
  <c r="E1281" i="92"/>
  <c r="E1282" i="92"/>
  <c r="E1283" i="92"/>
  <c r="E1284" i="92"/>
  <c r="E1285" i="92"/>
  <c r="E1286" i="92"/>
  <c r="E1287" i="92"/>
  <c r="E1288" i="92"/>
  <c r="E1289" i="92"/>
  <c r="E1290" i="92"/>
  <c r="E1291" i="92"/>
  <c r="E1292" i="92"/>
  <c r="E1293" i="92"/>
  <c r="E1294" i="92"/>
  <c r="E1295" i="92"/>
  <c r="E1296" i="92"/>
  <c r="E1297" i="92"/>
  <c r="E1298" i="92"/>
  <c r="E1299" i="92"/>
  <c r="E1300" i="92"/>
  <c r="E1301" i="92"/>
  <c r="E1302" i="92"/>
  <c r="E1303" i="92"/>
  <c r="E1304" i="92"/>
  <c r="E1305" i="92"/>
  <c r="E1306" i="92"/>
  <c r="E1307" i="92"/>
  <c r="E1308" i="92"/>
  <c r="E1309" i="92"/>
  <c r="E1310" i="92"/>
  <c r="E1311" i="92"/>
  <c r="E1312" i="92"/>
  <c r="E1313" i="92"/>
  <c r="E1314" i="92"/>
  <c r="E1315" i="92"/>
  <c r="E1316" i="92"/>
  <c r="E1317" i="92"/>
  <c r="E1318" i="92"/>
  <c r="E1319" i="92"/>
  <c r="E1320" i="92"/>
  <c r="E1321" i="92"/>
  <c r="E1322" i="92"/>
  <c r="E1323" i="92"/>
  <c r="E1324" i="92"/>
  <c r="E1325" i="92"/>
  <c r="E1326" i="92"/>
  <c r="E1327" i="92"/>
  <c r="E1328" i="92"/>
  <c r="E1329" i="92"/>
  <c r="E1330" i="92"/>
  <c r="E1331" i="92"/>
  <c r="E1332" i="92"/>
  <c r="E1333" i="92"/>
  <c r="E1334" i="92"/>
  <c r="E1335" i="92"/>
  <c r="E1336" i="92"/>
  <c r="E1337" i="92"/>
  <c r="E1338" i="92"/>
  <c r="E1339" i="92"/>
  <c r="E1340" i="92"/>
  <c r="E1341" i="92"/>
  <c r="E1342" i="92"/>
  <c r="E1343" i="92"/>
  <c r="E1344" i="92"/>
  <c r="E1345" i="92"/>
  <c r="E1346" i="92"/>
  <c r="E1347" i="92"/>
  <c r="E1348" i="92"/>
  <c r="E1349" i="92"/>
  <c r="E1350" i="92"/>
  <c r="E1351" i="92"/>
  <c r="E1352" i="92"/>
  <c r="E1353" i="92"/>
  <c r="E1354" i="92"/>
  <c r="E1355" i="92"/>
  <c r="E1356" i="92"/>
  <c r="E1357" i="92"/>
  <c r="E1358" i="92"/>
  <c r="E1359" i="92"/>
  <c r="E1360" i="92"/>
  <c r="E1361" i="92"/>
  <c r="E1362" i="92"/>
  <c r="E1363" i="92"/>
  <c r="E1364" i="92"/>
  <c r="E1365" i="92"/>
  <c r="E1366" i="92"/>
  <c r="E1367" i="92"/>
  <c r="E1368" i="92"/>
  <c r="E1369" i="92"/>
  <c r="E1370" i="92"/>
  <c r="E1371" i="92"/>
  <c r="E1372" i="92"/>
  <c r="E1373" i="92"/>
  <c r="E1374" i="92"/>
  <c r="E1375" i="92"/>
  <c r="E1376" i="92"/>
  <c r="E1377" i="92"/>
  <c r="E1378" i="92"/>
  <c r="E1379" i="92"/>
  <c r="E1380" i="92"/>
  <c r="E1381" i="92"/>
  <c r="E1382" i="92"/>
  <c r="E1383" i="92"/>
  <c r="E1384" i="92"/>
  <c r="E1385" i="92"/>
  <c r="E1386" i="92"/>
  <c r="E1387" i="92"/>
  <c r="E1388" i="92"/>
  <c r="E1389" i="92"/>
  <c r="E1390" i="92"/>
  <c r="E1391" i="92"/>
  <c r="E1392" i="92"/>
  <c r="E1393" i="92"/>
  <c r="E1394" i="92"/>
  <c r="E1395" i="92"/>
  <c r="E1396" i="92"/>
  <c r="E1397" i="92"/>
  <c r="E1398" i="92"/>
  <c r="E1399" i="92"/>
  <c r="E1400" i="92"/>
  <c r="E1401" i="92"/>
  <c r="E1402" i="92"/>
  <c r="E1403" i="92"/>
  <c r="E1404" i="92"/>
  <c r="E1405" i="92"/>
  <c r="E1406" i="92"/>
  <c r="E1407" i="92"/>
  <c r="E1408" i="92"/>
  <c r="E1409" i="92"/>
  <c r="E1410" i="92"/>
  <c r="E1411" i="92"/>
  <c r="E1412" i="92"/>
  <c r="E1413" i="92"/>
  <c r="E1414" i="92"/>
  <c r="E1415" i="92"/>
  <c r="E1416" i="92"/>
  <c r="E1417" i="92"/>
  <c r="E1418" i="92"/>
  <c r="E1419" i="92"/>
  <c r="E1420" i="92"/>
  <c r="E1421" i="92"/>
  <c r="E1422" i="92"/>
  <c r="E1423" i="92"/>
  <c r="E1424" i="92"/>
  <c r="E1425" i="92"/>
  <c r="E1426" i="92"/>
  <c r="E1427" i="92"/>
  <c r="E1428" i="92"/>
  <c r="E1429" i="92"/>
  <c r="E1430" i="92"/>
  <c r="E1431" i="92"/>
  <c r="E1432" i="92"/>
  <c r="E1433" i="92"/>
  <c r="E1434" i="92"/>
  <c r="E1435" i="92"/>
  <c r="E1436" i="92"/>
  <c r="E1437" i="92"/>
  <c r="E1438" i="92"/>
  <c r="E1439" i="92"/>
  <c r="E1440" i="92"/>
  <c r="E1441" i="92"/>
  <c r="E1442" i="92"/>
  <c r="E1443" i="92"/>
  <c r="E1444" i="92"/>
  <c r="E1445" i="92"/>
  <c r="E1446" i="92"/>
  <c r="E1447" i="92"/>
  <c r="E1448" i="92"/>
  <c r="E1449" i="92"/>
  <c r="E1450" i="92"/>
  <c r="E1451" i="92"/>
  <c r="E1452" i="92"/>
  <c r="E1453" i="92"/>
  <c r="E1454" i="92"/>
  <c r="E1455" i="92"/>
  <c r="E1456" i="92"/>
  <c r="E1457" i="92"/>
  <c r="E1458" i="92"/>
  <c r="E1459" i="92"/>
  <c r="E1460" i="92"/>
  <c r="E1461" i="92"/>
  <c r="E1462" i="92"/>
  <c r="E1463" i="92"/>
  <c r="E1464" i="92"/>
  <c r="E1465" i="92"/>
  <c r="E1466" i="92"/>
  <c r="E1467" i="92"/>
  <c r="E1468" i="92"/>
  <c r="E1469" i="92"/>
  <c r="E1470" i="92"/>
  <c r="E1471" i="92"/>
  <c r="E1472" i="92"/>
  <c r="E1473" i="92"/>
  <c r="E1474" i="92"/>
  <c r="E1475" i="92"/>
  <c r="E1476" i="92"/>
  <c r="E1477" i="92"/>
  <c r="E1478" i="92"/>
  <c r="E1479" i="92"/>
  <c r="E1480" i="92"/>
  <c r="E1481" i="92"/>
  <c r="E1482" i="92"/>
  <c r="E1483" i="92"/>
  <c r="E1484" i="92"/>
  <c r="E1485" i="92"/>
  <c r="E1486" i="92"/>
  <c r="E1487" i="92"/>
  <c r="E1488" i="92"/>
  <c r="E1489" i="92"/>
  <c r="E1490" i="92"/>
  <c r="E1491" i="92"/>
  <c r="E1492" i="92"/>
  <c r="E1493" i="92"/>
  <c r="E1494" i="92"/>
  <c r="E1495" i="92"/>
  <c r="E1496" i="92"/>
  <c r="E1497" i="92"/>
  <c r="E1498" i="92"/>
  <c r="E1499" i="92"/>
  <c r="E1500" i="92"/>
  <c r="E1501" i="92"/>
  <c r="E1502" i="92"/>
  <c r="E1503" i="92"/>
  <c r="E1504" i="92"/>
  <c r="E1505" i="92"/>
  <c r="E1506" i="92"/>
  <c r="E1507" i="92"/>
  <c r="E1508" i="92"/>
  <c r="E1509" i="92"/>
  <c r="E1510" i="92"/>
  <c r="E1511" i="92"/>
  <c r="E1512" i="92"/>
  <c r="E1513" i="92"/>
  <c r="E1514" i="92"/>
  <c r="E1515" i="92"/>
  <c r="E1516" i="92"/>
  <c r="E1517" i="92"/>
  <c r="E1518" i="92"/>
  <c r="E1519" i="92"/>
  <c r="E1520" i="92"/>
  <c r="E1521" i="92"/>
  <c r="E1522" i="92"/>
  <c r="E1523" i="92"/>
  <c r="E1524" i="92"/>
  <c r="E1525" i="92"/>
  <c r="E1526" i="92"/>
  <c r="E1527" i="92"/>
  <c r="E1528" i="92"/>
  <c r="E1529" i="92"/>
  <c r="E1530" i="92"/>
  <c r="E1531" i="92"/>
  <c r="E1532" i="92"/>
  <c r="E1533" i="92"/>
  <c r="E1534" i="92"/>
  <c r="E1535" i="92"/>
  <c r="E1536" i="92"/>
  <c r="E1537" i="92"/>
  <c r="E1538" i="92"/>
  <c r="E1539" i="92"/>
  <c r="E1540" i="92"/>
  <c r="E1541" i="92"/>
  <c r="E1542" i="92"/>
  <c r="E1543" i="92"/>
  <c r="E1544" i="92"/>
  <c r="E1545" i="92"/>
  <c r="E1546" i="92"/>
  <c r="E1547" i="92"/>
  <c r="E1548" i="92"/>
  <c r="E1549" i="92"/>
  <c r="E1550" i="92"/>
  <c r="E1551" i="92"/>
  <c r="E1552" i="92"/>
  <c r="E1553" i="92"/>
  <c r="E1554" i="92"/>
  <c r="E1555" i="92"/>
  <c r="E1556" i="92"/>
  <c r="E1557" i="92"/>
  <c r="E1558" i="92"/>
  <c r="E1559" i="92"/>
  <c r="E1560" i="92"/>
  <c r="E1561" i="92"/>
  <c r="E1562" i="92"/>
  <c r="E1563" i="92"/>
  <c r="E1564" i="92"/>
  <c r="E1565" i="92"/>
  <c r="E1566" i="92"/>
  <c r="E1567" i="92"/>
  <c r="E1568" i="92"/>
  <c r="E1569" i="92"/>
  <c r="E1570" i="92"/>
  <c r="E1571" i="92"/>
  <c r="E1572" i="92"/>
  <c r="E1573" i="92"/>
  <c r="E1574" i="92"/>
  <c r="E1575" i="92"/>
  <c r="E1576" i="92"/>
  <c r="E1577" i="92"/>
  <c r="E1578" i="92"/>
  <c r="E1579" i="92"/>
  <c r="E1580" i="92"/>
  <c r="E1581" i="92"/>
  <c r="E1582" i="92"/>
  <c r="E1583" i="92"/>
  <c r="E1584" i="92"/>
  <c r="E1585" i="92"/>
  <c r="E1586" i="92"/>
  <c r="E1587" i="92"/>
  <c r="E1588" i="92"/>
  <c r="E1589" i="92"/>
  <c r="E1590" i="92"/>
  <c r="E1591" i="92"/>
  <c r="E1592" i="92"/>
  <c r="E1593" i="92"/>
  <c r="E1594" i="92"/>
  <c r="E1595" i="92"/>
  <c r="E1596" i="92"/>
  <c r="E1597" i="92"/>
  <c r="E1598" i="92"/>
  <c r="E1599" i="92"/>
  <c r="E1600" i="92"/>
  <c r="E1601" i="92"/>
  <c r="E1602" i="92"/>
  <c r="E1603" i="92"/>
  <c r="E1604" i="92"/>
  <c r="E1605" i="92"/>
  <c r="E1606" i="92"/>
  <c r="E1607" i="92"/>
  <c r="E1608" i="92"/>
  <c r="E1609" i="92"/>
  <c r="E1610" i="92"/>
  <c r="E1611" i="92"/>
  <c r="E1612" i="92"/>
  <c r="E1613" i="92"/>
  <c r="E1614" i="92"/>
  <c r="E1615" i="92"/>
  <c r="E1616" i="92"/>
  <c r="E1617" i="92"/>
  <c r="E1618" i="92"/>
  <c r="E1619" i="92"/>
  <c r="E1620" i="92"/>
  <c r="E1621" i="92"/>
  <c r="E1622" i="92"/>
  <c r="E1623" i="92"/>
  <c r="E1624" i="92"/>
  <c r="E1625" i="92"/>
  <c r="E1626" i="92"/>
  <c r="E1627" i="92"/>
  <c r="E1628" i="92"/>
  <c r="E1629" i="92"/>
  <c r="E1630" i="92"/>
  <c r="E1631" i="92"/>
  <c r="E1632" i="92"/>
  <c r="E1633" i="92"/>
  <c r="E1634" i="92"/>
  <c r="E1635" i="92"/>
  <c r="E1636" i="92"/>
  <c r="E1637" i="92"/>
  <c r="E1638" i="92"/>
  <c r="E1639" i="92"/>
  <c r="E1640" i="92"/>
  <c r="E1641" i="92"/>
  <c r="E1642" i="92"/>
  <c r="E1643" i="92"/>
  <c r="E1644" i="92"/>
  <c r="E1645" i="92"/>
  <c r="E1646" i="92"/>
  <c r="E1647" i="92"/>
  <c r="E1648" i="92"/>
  <c r="E1649" i="92"/>
  <c r="E1650" i="92"/>
  <c r="E1651" i="92"/>
  <c r="E1652" i="92"/>
  <c r="E1653" i="92"/>
  <c r="E1654" i="92"/>
  <c r="E1655" i="92"/>
  <c r="E1656" i="92"/>
  <c r="E1657" i="92"/>
  <c r="E1658" i="92"/>
  <c r="E1659" i="92"/>
  <c r="E1660" i="92"/>
  <c r="E1661" i="92"/>
  <c r="E1662" i="92"/>
  <c r="E1663" i="92"/>
  <c r="E1664" i="92"/>
  <c r="E1665" i="92"/>
  <c r="E1666" i="92"/>
  <c r="E1667" i="92"/>
  <c r="E1668" i="92"/>
  <c r="E1669" i="92"/>
  <c r="E1670" i="92"/>
  <c r="E1671" i="92"/>
  <c r="E1672" i="92"/>
  <c r="E1673" i="92"/>
  <c r="E1674" i="92"/>
  <c r="E1675" i="92"/>
  <c r="E1676" i="92"/>
  <c r="E1677" i="92"/>
  <c r="E1678" i="92"/>
  <c r="E1679" i="92"/>
  <c r="E1680" i="92"/>
  <c r="E1681" i="92"/>
  <c r="E1682" i="92"/>
  <c r="E1683" i="92"/>
  <c r="E1684" i="92"/>
  <c r="E1685" i="92"/>
  <c r="E1686" i="92"/>
  <c r="E1687" i="92"/>
  <c r="E1688" i="92"/>
  <c r="E1689" i="92"/>
  <c r="E1690" i="92"/>
  <c r="E1691" i="92"/>
  <c r="E1692" i="92"/>
  <c r="E1693" i="92"/>
  <c r="E1694" i="92"/>
  <c r="E1695" i="92"/>
  <c r="E1696" i="92"/>
  <c r="E1697" i="92"/>
  <c r="E1698" i="92"/>
  <c r="E1699" i="92"/>
  <c r="E1700" i="92"/>
  <c r="E1701" i="92"/>
  <c r="E1702" i="92"/>
  <c r="E1703" i="92"/>
  <c r="E1704" i="92"/>
  <c r="E1705" i="92"/>
  <c r="E1706" i="92"/>
  <c r="E1707" i="92"/>
  <c r="E1708" i="92"/>
  <c r="E1709" i="92"/>
  <c r="E1710" i="92"/>
  <c r="E1711" i="92"/>
  <c r="E1712" i="92"/>
  <c r="E1713" i="92"/>
  <c r="E1714" i="92"/>
  <c r="E1715" i="92"/>
  <c r="E1716" i="92"/>
  <c r="E1717" i="92"/>
  <c r="E1718" i="92"/>
  <c r="E1719" i="92"/>
  <c r="E1720" i="92"/>
  <c r="E1721" i="92"/>
  <c r="E1722" i="92"/>
  <c r="E1723" i="92"/>
  <c r="E1724" i="92"/>
  <c r="E1725" i="92"/>
  <c r="E1726" i="92"/>
  <c r="E1727" i="92"/>
  <c r="E1728" i="92"/>
  <c r="E1729" i="92"/>
  <c r="E1730" i="92"/>
  <c r="E1731" i="92"/>
  <c r="E1732" i="92"/>
  <c r="E1733" i="92"/>
  <c r="E1734" i="92"/>
  <c r="E1735" i="92"/>
  <c r="E1736" i="92"/>
  <c r="E1737" i="92"/>
  <c r="E1738" i="92"/>
  <c r="E1739" i="92"/>
  <c r="E1740" i="92"/>
  <c r="E1741" i="92"/>
  <c r="E1742" i="92"/>
  <c r="E1743" i="92"/>
  <c r="E1744" i="92"/>
  <c r="E1745" i="92"/>
  <c r="E1746" i="92"/>
  <c r="E1747" i="92"/>
  <c r="E1748" i="92"/>
  <c r="E1749" i="92"/>
  <c r="E1750" i="92"/>
  <c r="E1751" i="92"/>
  <c r="E1752" i="92"/>
  <c r="E1753" i="92"/>
  <c r="E1754" i="92"/>
  <c r="E1755" i="92"/>
  <c r="E1756" i="92"/>
  <c r="E1757" i="92"/>
  <c r="E1758" i="92"/>
  <c r="E1759" i="92"/>
  <c r="E1760" i="92"/>
  <c r="E1761" i="92"/>
  <c r="E1762" i="92"/>
  <c r="E1763" i="92"/>
  <c r="E1764" i="92"/>
  <c r="E1765" i="92"/>
  <c r="E1766" i="92"/>
  <c r="E1767" i="92"/>
  <c r="E1768" i="92"/>
  <c r="E1769" i="92"/>
  <c r="E1770" i="92"/>
  <c r="E1771" i="92"/>
  <c r="E1772" i="92"/>
  <c r="E1773" i="92"/>
  <c r="E1774" i="92"/>
  <c r="E1775" i="92"/>
  <c r="E1776" i="92"/>
  <c r="E1777" i="92"/>
  <c r="E1778" i="92"/>
  <c r="E1779" i="92"/>
  <c r="E1780" i="92"/>
  <c r="E1781" i="92"/>
  <c r="E1782" i="92"/>
  <c r="E1783" i="92"/>
  <c r="E1784" i="92"/>
  <c r="E1785" i="92"/>
  <c r="E1786" i="92"/>
  <c r="E1787" i="92"/>
  <c r="E1788" i="92"/>
  <c r="E1789" i="92"/>
  <c r="E1790" i="92"/>
  <c r="E1791" i="92"/>
  <c r="E1792" i="92"/>
  <c r="E1793" i="92"/>
  <c r="E1794" i="92"/>
  <c r="E1795" i="92"/>
  <c r="E1796" i="92"/>
  <c r="E1797" i="92"/>
  <c r="E1798" i="92"/>
  <c r="E1799" i="92"/>
  <c r="E1800" i="92"/>
  <c r="E1801" i="92"/>
  <c r="E1802" i="92"/>
  <c r="E1803" i="92"/>
  <c r="E1804" i="92"/>
  <c r="E1805" i="92"/>
  <c r="E1806" i="92"/>
  <c r="E1807" i="92"/>
  <c r="E1808" i="92"/>
  <c r="E1809" i="92"/>
  <c r="E1810" i="92"/>
  <c r="E1811" i="92"/>
  <c r="E1812" i="92"/>
  <c r="E1813" i="92"/>
  <c r="E1814" i="92"/>
  <c r="E1815" i="92"/>
  <c r="E1816" i="92"/>
  <c r="E1817" i="92"/>
  <c r="E1818" i="92"/>
  <c r="E1819" i="92"/>
  <c r="E1820" i="92"/>
  <c r="E1821" i="92"/>
  <c r="E1822" i="92"/>
  <c r="E1823" i="92"/>
  <c r="E1824" i="92"/>
  <c r="E1825" i="92"/>
  <c r="E1826" i="92"/>
  <c r="E1827" i="92"/>
  <c r="E1828" i="92"/>
  <c r="E1829" i="92"/>
  <c r="E1830" i="92"/>
  <c r="E1831" i="92"/>
  <c r="E1832" i="92"/>
  <c r="E1833" i="92"/>
  <c r="E1834" i="92"/>
  <c r="E1835" i="92"/>
  <c r="E1836" i="92"/>
  <c r="E1837" i="92"/>
  <c r="E1838" i="92"/>
  <c r="E1839" i="92"/>
  <c r="E1840" i="92"/>
  <c r="E1841" i="92"/>
  <c r="E1842" i="92"/>
  <c r="E1843" i="92"/>
  <c r="E1844" i="92"/>
  <c r="E1845" i="92"/>
  <c r="E1846" i="92"/>
  <c r="E1847" i="92"/>
  <c r="E1848" i="92"/>
  <c r="E1849" i="92"/>
  <c r="E1850" i="92"/>
  <c r="E1851" i="92"/>
  <c r="E1852" i="92"/>
  <c r="E1853" i="92"/>
  <c r="E1854" i="92"/>
  <c r="E1855" i="92"/>
  <c r="E1856" i="92"/>
  <c r="E1857" i="92"/>
  <c r="E1858" i="92"/>
  <c r="E1859" i="92"/>
  <c r="E1860" i="92"/>
  <c r="E1861" i="92"/>
  <c r="E1862" i="92"/>
  <c r="E1863" i="92"/>
  <c r="E1864" i="92"/>
  <c r="E1865" i="92"/>
  <c r="E1866" i="92"/>
  <c r="E1867" i="92"/>
  <c r="E1868" i="92"/>
  <c r="E1869" i="92"/>
  <c r="E1870" i="92"/>
  <c r="E1871" i="92"/>
  <c r="E1872" i="92"/>
  <c r="E1873" i="92"/>
  <c r="E1874" i="92"/>
  <c r="E1875" i="92"/>
  <c r="E1876" i="92"/>
  <c r="E1877" i="92"/>
  <c r="E1878" i="92"/>
  <c r="E1879" i="92"/>
  <c r="E1880" i="92"/>
  <c r="E1881" i="92"/>
  <c r="E1882" i="92"/>
  <c r="E1883" i="92"/>
  <c r="E1884" i="92"/>
  <c r="E1885" i="92"/>
  <c r="E1886" i="92"/>
  <c r="E1887" i="92"/>
  <c r="E1888" i="92"/>
  <c r="E1889" i="92"/>
  <c r="E1890" i="92"/>
  <c r="E1891" i="92"/>
  <c r="E1892" i="92"/>
  <c r="E1893" i="92"/>
  <c r="E1894" i="92"/>
  <c r="E1895" i="92"/>
  <c r="E1896" i="92"/>
  <c r="E1897" i="92"/>
  <c r="E1898" i="92"/>
  <c r="E1899" i="92"/>
  <c r="E1900" i="92"/>
  <c r="E1901" i="92"/>
  <c r="E1902" i="92"/>
  <c r="E1903" i="92"/>
  <c r="E1904" i="92"/>
  <c r="E1905" i="92"/>
  <c r="E1906" i="92"/>
  <c r="E1907" i="92"/>
  <c r="E1908" i="92"/>
  <c r="E1909" i="92"/>
  <c r="E1910" i="92"/>
  <c r="E1911" i="92"/>
  <c r="E1912" i="92"/>
  <c r="E1913" i="92"/>
  <c r="E1914" i="92"/>
  <c r="E1915" i="92"/>
  <c r="E1916" i="92"/>
  <c r="E1917" i="92"/>
  <c r="E1918" i="92"/>
  <c r="E1919" i="92"/>
  <c r="E1920" i="92"/>
  <c r="E1921" i="92"/>
  <c r="E1922" i="92"/>
  <c r="E1923" i="92"/>
  <c r="E1924" i="92"/>
  <c r="E1925" i="92"/>
  <c r="E1926" i="92"/>
  <c r="E1927" i="92"/>
  <c r="E1928" i="92"/>
  <c r="E1929" i="92"/>
  <c r="E1930" i="92"/>
  <c r="E1931" i="92"/>
  <c r="E1932" i="92"/>
  <c r="E1933" i="92"/>
  <c r="E1934" i="92"/>
  <c r="E1935" i="92"/>
  <c r="E1936" i="92"/>
  <c r="E1937" i="92"/>
  <c r="E1938" i="92"/>
  <c r="E1939" i="92"/>
  <c r="E1940" i="92"/>
  <c r="E1941" i="92"/>
  <c r="E1942" i="92"/>
  <c r="E1943" i="92"/>
  <c r="E1944" i="92"/>
  <c r="E1945" i="92"/>
  <c r="E1946" i="92"/>
  <c r="E1947" i="92"/>
  <c r="E1948" i="92"/>
  <c r="E1949" i="92"/>
  <c r="E1950" i="92"/>
  <c r="E1951" i="92"/>
  <c r="E1952" i="92"/>
  <c r="E1953" i="92"/>
  <c r="E1954" i="92"/>
  <c r="E1955" i="92"/>
  <c r="E1956" i="92"/>
  <c r="E1957" i="92"/>
  <c r="E1958" i="92"/>
  <c r="E1959" i="92"/>
  <c r="E1960" i="92"/>
  <c r="E1961" i="92"/>
  <c r="E1962" i="92"/>
  <c r="E1963" i="92"/>
  <c r="E1964" i="92"/>
  <c r="E1965" i="92"/>
  <c r="E1966" i="92"/>
  <c r="E1967" i="92"/>
  <c r="E1968" i="92"/>
  <c r="E1969" i="92"/>
  <c r="E1970" i="92"/>
  <c r="E1971" i="92"/>
  <c r="E1972" i="92"/>
  <c r="E1973" i="92"/>
  <c r="E1974" i="92"/>
  <c r="E1975" i="92"/>
  <c r="E1976" i="92"/>
  <c r="E1977" i="92"/>
  <c r="E1978" i="92"/>
  <c r="E1979" i="92"/>
  <c r="E1980" i="92"/>
  <c r="E1981" i="92"/>
  <c r="E1982" i="92"/>
  <c r="E1983" i="92"/>
  <c r="E1984" i="92"/>
  <c r="E1985" i="92"/>
  <c r="E1986" i="92"/>
  <c r="E1987" i="92"/>
  <c r="E1988" i="92"/>
  <c r="E1989" i="92"/>
  <c r="E1990" i="92"/>
  <c r="E1991" i="92"/>
  <c r="E1992" i="92"/>
  <c r="E1993" i="92"/>
  <c r="E1994" i="92"/>
  <c r="E1995" i="92"/>
  <c r="E1996" i="92"/>
  <c r="E1997" i="92"/>
  <c r="E1998" i="92"/>
  <c r="E1999" i="92"/>
  <c r="E2000" i="92"/>
  <c r="E2001" i="92"/>
  <c r="E2002" i="92"/>
  <c r="E2003" i="92"/>
  <c r="E2004" i="92"/>
  <c r="E2005" i="92"/>
  <c r="E2006" i="92"/>
  <c r="E2007" i="92"/>
  <c r="E2008" i="92"/>
  <c r="E2009" i="92"/>
  <c r="E2010" i="92"/>
  <c r="E2011" i="92"/>
  <c r="E2012" i="92"/>
  <c r="E2013" i="92"/>
  <c r="E2014" i="92"/>
  <c r="E2015" i="92"/>
  <c r="E2016" i="92"/>
  <c r="E2017" i="92"/>
  <c r="E2018" i="92"/>
  <c r="E2019" i="92"/>
  <c r="E2020" i="92"/>
  <c r="E2021" i="92"/>
  <c r="E2022" i="92"/>
  <c r="E2023" i="92"/>
  <c r="E2024" i="92"/>
  <c r="E2025" i="92"/>
  <c r="E2026" i="92"/>
  <c r="E2027" i="92"/>
  <c r="E2028" i="92"/>
  <c r="E2029" i="92"/>
  <c r="E2030" i="92"/>
  <c r="E2031" i="92"/>
  <c r="E2032" i="92"/>
  <c r="E2033" i="92"/>
  <c r="E2034" i="92"/>
  <c r="E2035" i="92"/>
  <c r="E2036" i="92"/>
  <c r="E2037" i="92"/>
  <c r="E2038" i="92"/>
  <c r="E2039" i="92"/>
  <c r="E2040" i="92"/>
  <c r="E2041" i="92"/>
  <c r="E2042" i="92"/>
  <c r="E2043" i="92"/>
  <c r="E2044" i="92"/>
  <c r="E2045" i="92"/>
  <c r="E2046" i="92"/>
  <c r="E2047" i="92"/>
  <c r="E2048" i="92"/>
  <c r="E2049" i="92"/>
  <c r="E2050" i="92"/>
  <c r="E2051" i="92"/>
  <c r="E2052" i="92"/>
  <c r="E2053" i="92"/>
  <c r="E2054" i="92"/>
  <c r="E2055" i="92"/>
  <c r="E2056" i="92"/>
  <c r="E2057" i="92"/>
  <c r="E2058" i="92"/>
  <c r="E2059" i="92"/>
  <c r="E2060" i="92"/>
  <c r="E2061" i="92"/>
  <c r="E2062" i="92"/>
  <c r="E2063" i="92"/>
  <c r="E2064" i="92"/>
  <c r="E2065" i="92"/>
  <c r="E2066" i="92"/>
  <c r="E2067" i="92"/>
  <c r="E2068" i="92"/>
  <c r="E2069" i="92"/>
  <c r="E2070" i="92"/>
  <c r="E2071" i="92"/>
  <c r="E2072" i="92"/>
  <c r="E2073" i="92"/>
  <c r="E2074" i="92"/>
  <c r="E2075" i="92"/>
  <c r="E2076" i="92"/>
  <c r="E2077" i="92"/>
  <c r="E2078" i="92"/>
  <c r="E2079" i="92"/>
  <c r="E2080" i="92"/>
  <c r="E2081" i="92"/>
  <c r="E2082" i="92"/>
  <c r="E2083" i="92"/>
  <c r="E2084" i="92"/>
  <c r="E2085" i="92"/>
  <c r="E2086" i="92"/>
  <c r="E2087" i="92"/>
  <c r="E2088" i="92"/>
  <c r="E2089" i="92"/>
  <c r="E2090" i="92"/>
  <c r="E2091" i="92"/>
  <c r="E2092" i="92"/>
  <c r="E2093" i="92"/>
  <c r="E2094" i="92"/>
  <c r="E2095" i="92"/>
  <c r="E2096" i="92"/>
  <c r="E2097" i="92"/>
  <c r="E2098" i="92"/>
  <c r="E2099" i="92"/>
  <c r="E2100" i="92"/>
  <c r="D9" i="92"/>
  <c r="D10" i="92"/>
  <c r="D11" i="92"/>
  <c r="D12" i="92"/>
  <c r="D13" i="92"/>
  <c r="D14" i="92"/>
  <c r="D15" i="92"/>
  <c r="D16" i="92"/>
  <c r="D17" i="92"/>
  <c r="D18" i="92"/>
  <c r="D19" i="92"/>
  <c r="D20" i="92"/>
  <c r="D21" i="92"/>
  <c r="D22" i="92"/>
  <c r="D23" i="92"/>
  <c r="D24" i="92"/>
  <c r="D25" i="92"/>
  <c r="D26" i="92"/>
  <c r="D27" i="92"/>
  <c r="D28" i="92"/>
  <c r="D29" i="92"/>
  <c r="D30" i="92"/>
  <c r="D31" i="92"/>
  <c r="D32" i="92"/>
  <c r="D33" i="92"/>
  <c r="D34" i="92"/>
  <c r="D35" i="92"/>
  <c r="D36" i="92"/>
  <c r="D37" i="92"/>
  <c r="D38" i="92"/>
  <c r="D39" i="92"/>
  <c r="D40" i="92"/>
  <c r="D41" i="92"/>
  <c r="D42" i="92"/>
  <c r="D43" i="92"/>
  <c r="D44" i="92"/>
  <c r="D45" i="92"/>
  <c r="D46" i="92"/>
  <c r="D47" i="92"/>
  <c r="D48" i="92"/>
  <c r="D49" i="92"/>
  <c r="D50" i="92"/>
  <c r="D51" i="92"/>
  <c r="D52" i="92"/>
  <c r="D53" i="92"/>
  <c r="D54" i="92"/>
  <c r="D55" i="92"/>
  <c r="D56" i="92"/>
  <c r="D57" i="92"/>
  <c r="D58" i="92"/>
  <c r="D59" i="92"/>
  <c r="D60" i="92"/>
  <c r="D61" i="92"/>
  <c r="D62" i="92"/>
  <c r="D63" i="92"/>
  <c r="D64" i="92"/>
  <c r="D65" i="92"/>
  <c r="D66" i="92"/>
  <c r="D67" i="92"/>
  <c r="D68" i="92"/>
  <c r="D69" i="92"/>
  <c r="D70" i="92"/>
  <c r="D71" i="92"/>
  <c r="D72" i="92"/>
  <c r="D73" i="92"/>
  <c r="D74" i="92"/>
  <c r="D75" i="92"/>
  <c r="D76" i="92"/>
  <c r="D77" i="92"/>
  <c r="D78" i="92"/>
  <c r="D79" i="92"/>
  <c r="D80" i="92"/>
  <c r="D81" i="92"/>
  <c r="D82" i="92"/>
  <c r="D83" i="92"/>
  <c r="D84" i="92"/>
  <c r="D85" i="92"/>
  <c r="D86" i="92"/>
  <c r="D87" i="92"/>
  <c r="D88" i="92"/>
  <c r="D89" i="92"/>
  <c r="D90" i="92"/>
  <c r="D91" i="92"/>
  <c r="D92" i="92"/>
  <c r="D93" i="92"/>
  <c r="D94" i="92"/>
  <c r="D95" i="92"/>
  <c r="D96" i="92"/>
  <c r="D97" i="92"/>
  <c r="D98" i="92"/>
  <c r="D99" i="92"/>
  <c r="D100" i="92"/>
  <c r="D101" i="92"/>
  <c r="D102" i="92"/>
  <c r="D103" i="92"/>
  <c r="D104" i="92"/>
  <c r="D105" i="92"/>
  <c r="D106" i="92"/>
  <c r="D107" i="92"/>
  <c r="D108" i="92"/>
  <c r="D109" i="92"/>
  <c r="D110" i="92"/>
  <c r="D111" i="92"/>
  <c r="D112" i="92"/>
  <c r="D113" i="92"/>
  <c r="D114" i="92"/>
  <c r="D115" i="92"/>
  <c r="D116" i="92"/>
  <c r="D117" i="92"/>
  <c r="D118" i="92"/>
  <c r="D119" i="92"/>
  <c r="D120" i="92"/>
  <c r="D121" i="92"/>
  <c r="D122" i="92"/>
  <c r="D123" i="92"/>
  <c r="D124" i="92"/>
  <c r="D125" i="92"/>
  <c r="D126" i="92"/>
  <c r="D127" i="92"/>
  <c r="D128" i="92"/>
  <c r="D129" i="92"/>
  <c r="D130" i="92"/>
  <c r="D131" i="92"/>
  <c r="D132" i="92"/>
  <c r="D133" i="92"/>
  <c r="D134" i="92"/>
  <c r="D135" i="92"/>
  <c r="D136" i="92"/>
  <c r="D137" i="92"/>
  <c r="D138" i="92"/>
  <c r="D139" i="92"/>
  <c r="D140" i="92"/>
  <c r="D141" i="92"/>
  <c r="D142" i="92"/>
  <c r="D143" i="92"/>
  <c r="D144" i="92"/>
  <c r="D145" i="92"/>
  <c r="D146" i="92"/>
  <c r="D147" i="92"/>
  <c r="D148" i="92"/>
  <c r="D149" i="92"/>
  <c r="D150" i="92"/>
  <c r="D151" i="92"/>
  <c r="D152" i="92"/>
  <c r="D153" i="92"/>
  <c r="D154" i="92"/>
  <c r="D155" i="92"/>
  <c r="D156" i="92"/>
  <c r="D157" i="92"/>
  <c r="D158" i="92"/>
  <c r="D159" i="92"/>
  <c r="D160" i="92"/>
  <c r="D161" i="92"/>
  <c r="D162" i="92"/>
  <c r="D163" i="92"/>
  <c r="D164" i="92"/>
  <c r="D165" i="92"/>
  <c r="D166" i="92"/>
  <c r="D167" i="92"/>
  <c r="D168" i="92"/>
  <c r="D169" i="92"/>
  <c r="D170" i="92"/>
  <c r="D171" i="92"/>
  <c r="D172" i="92"/>
  <c r="D173" i="92"/>
  <c r="D174" i="92"/>
  <c r="D175" i="92"/>
  <c r="D176" i="92"/>
  <c r="D177" i="92"/>
  <c r="D178" i="92"/>
  <c r="D179" i="92"/>
  <c r="D180" i="92"/>
  <c r="D181" i="92"/>
  <c r="D182" i="92"/>
  <c r="D183" i="92"/>
  <c r="D184" i="92"/>
  <c r="D185" i="92"/>
  <c r="D186" i="92"/>
  <c r="D187" i="92"/>
  <c r="D188" i="92"/>
  <c r="D189" i="92"/>
  <c r="D190" i="92"/>
  <c r="D191" i="92"/>
  <c r="D192" i="92"/>
  <c r="D193" i="92"/>
  <c r="D194" i="92"/>
  <c r="D195" i="92"/>
  <c r="D196" i="92"/>
  <c r="D197" i="92"/>
  <c r="D198" i="92"/>
  <c r="D199" i="92"/>
  <c r="D200" i="92"/>
  <c r="D201" i="92"/>
  <c r="D202" i="92"/>
  <c r="D203" i="92"/>
  <c r="D204" i="92"/>
  <c r="D205" i="92"/>
  <c r="D206" i="92"/>
  <c r="D207" i="92"/>
  <c r="D208" i="92"/>
  <c r="D209" i="92"/>
  <c r="D210" i="92"/>
  <c r="D211" i="92"/>
  <c r="D212" i="92"/>
  <c r="D213" i="92"/>
  <c r="D214" i="92"/>
  <c r="D215" i="92"/>
  <c r="D216" i="92"/>
  <c r="D217" i="92"/>
  <c r="D218" i="92"/>
  <c r="D219" i="92"/>
  <c r="D220" i="92"/>
  <c r="D221" i="92"/>
  <c r="D222" i="92"/>
  <c r="D223" i="92"/>
  <c r="D224" i="92"/>
  <c r="D225" i="92"/>
  <c r="D226" i="92"/>
  <c r="D227" i="92"/>
  <c r="D228" i="92"/>
  <c r="D229" i="92"/>
  <c r="D230" i="92"/>
  <c r="D231" i="92"/>
  <c r="D232" i="92"/>
  <c r="D233" i="92"/>
  <c r="D234" i="92"/>
  <c r="D235" i="92"/>
  <c r="D236" i="92"/>
  <c r="D237" i="92"/>
  <c r="D238" i="92"/>
  <c r="D239" i="92"/>
  <c r="D240" i="92"/>
  <c r="D241" i="92"/>
  <c r="D242" i="92"/>
  <c r="D243" i="92"/>
  <c r="D244" i="92"/>
  <c r="D245" i="92"/>
  <c r="D246" i="92"/>
  <c r="D247" i="92"/>
  <c r="D248" i="92"/>
  <c r="D249" i="92"/>
  <c r="D250" i="92"/>
  <c r="D251" i="92"/>
  <c r="D252" i="92"/>
  <c r="D253" i="92"/>
  <c r="D254" i="92"/>
  <c r="D255" i="92"/>
  <c r="D256" i="92"/>
  <c r="D257" i="92"/>
  <c r="D258" i="92"/>
  <c r="D259" i="92"/>
  <c r="D260" i="92"/>
  <c r="D261" i="92"/>
  <c r="D262" i="92"/>
  <c r="D263" i="92"/>
  <c r="D264" i="92"/>
  <c r="D265" i="92"/>
  <c r="D266" i="92"/>
  <c r="D267" i="92"/>
  <c r="D268" i="92"/>
  <c r="D269" i="92"/>
  <c r="D270" i="92"/>
  <c r="D271" i="92"/>
  <c r="D272" i="92"/>
  <c r="D273" i="92"/>
  <c r="D274" i="92"/>
  <c r="D275" i="92"/>
  <c r="D276" i="92"/>
  <c r="D277" i="92"/>
  <c r="D278" i="92"/>
  <c r="D279" i="92"/>
  <c r="D280" i="92"/>
  <c r="D281" i="92"/>
  <c r="D282" i="92"/>
  <c r="D283" i="92"/>
  <c r="D284" i="92"/>
  <c r="D285" i="92"/>
  <c r="D286" i="92"/>
  <c r="D287" i="92"/>
  <c r="D288" i="92"/>
  <c r="D289" i="92"/>
  <c r="D290" i="92"/>
  <c r="D291" i="92"/>
  <c r="D292" i="92"/>
  <c r="D293" i="92"/>
  <c r="D294" i="92"/>
  <c r="D295" i="92"/>
  <c r="D296" i="92"/>
  <c r="D297" i="92"/>
  <c r="D298" i="92"/>
  <c r="D299" i="92"/>
  <c r="D300" i="92"/>
  <c r="D301" i="92"/>
  <c r="D302" i="92"/>
  <c r="D303" i="92"/>
  <c r="D304" i="92"/>
  <c r="D305" i="92"/>
  <c r="D306" i="92"/>
  <c r="D307" i="92"/>
  <c r="D308" i="92"/>
  <c r="D309" i="92"/>
  <c r="D310" i="92"/>
  <c r="D311" i="92"/>
  <c r="D312" i="92"/>
  <c r="D313" i="92"/>
  <c r="D314" i="92"/>
  <c r="D315" i="92"/>
  <c r="D316" i="92"/>
  <c r="D317" i="92"/>
  <c r="D318" i="92"/>
  <c r="D319" i="92"/>
  <c r="D320" i="92"/>
  <c r="D321" i="92"/>
  <c r="D322" i="92"/>
  <c r="D323" i="92"/>
  <c r="D324" i="92"/>
  <c r="D325" i="92"/>
  <c r="D326" i="92"/>
  <c r="D327" i="92"/>
  <c r="D328" i="92"/>
  <c r="D329" i="92"/>
  <c r="D330" i="92"/>
  <c r="D331" i="92"/>
  <c r="D332" i="92"/>
  <c r="D333" i="92"/>
  <c r="D334" i="92"/>
  <c r="D335" i="92"/>
  <c r="D336" i="92"/>
  <c r="D337" i="92"/>
  <c r="D338" i="92"/>
  <c r="D339" i="92"/>
  <c r="D340" i="92"/>
  <c r="D341" i="92"/>
  <c r="D342" i="92"/>
  <c r="D343" i="92"/>
  <c r="D344" i="92"/>
  <c r="D345" i="92"/>
  <c r="D346" i="92"/>
  <c r="D347" i="92"/>
  <c r="D348" i="92"/>
  <c r="D349" i="92"/>
  <c r="D350" i="92"/>
  <c r="D351" i="92"/>
  <c r="D352" i="92"/>
  <c r="D353" i="92"/>
  <c r="D354" i="92"/>
  <c r="D355" i="92"/>
  <c r="D356" i="92"/>
  <c r="D357" i="92"/>
  <c r="D358" i="92"/>
  <c r="D359" i="92"/>
  <c r="D360" i="92"/>
  <c r="D361" i="92"/>
  <c r="D362" i="92"/>
  <c r="D363" i="92"/>
  <c r="D364" i="92"/>
  <c r="D365" i="92"/>
  <c r="D366" i="92"/>
  <c r="D367" i="92"/>
  <c r="D368" i="92"/>
  <c r="D369" i="92"/>
  <c r="D370" i="92"/>
  <c r="D371" i="92"/>
  <c r="D372" i="92"/>
  <c r="D373" i="92"/>
  <c r="D374" i="92"/>
  <c r="D375" i="92"/>
  <c r="D376" i="92"/>
  <c r="D377" i="92"/>
  <c r="D378" i="92"/>
  <c r="D379" i="92"/>
  <c r="D380" i="92"/>
  <c r="D381" i="92"/>
  <c r="D382" i="92"/>
  <c r="D383" i="92"/>
  <c r="D384" i="92"/>
  <c r="D385" i="92"/>
  <c r="D386" i="92"/>
  <c r="D387" i="92"/>
  <c r="D388" i="92"/>
  <c r="D389" i="92"/>
  <c r="D390" i="92"/>
  <c r="D391" i="92"/>
  <c r="D392" i="92"/>
  <c r="D393" i="92"/>
  <c r="D394" i="92"/>
  <c r="D395" i="92"/>
  <c r="D396" i="92"/>
  <c r="D397" i="92"/>
  <c r="D398" i="92"/>
  <c r="D399" i="92"/>
  <c r="D400" i="92"/>
  <c r="D401" i="92"/>
  <c r="D402" i="92"/>
  <c r="D403" i="92"/>
  <c r="D404" i="92"/>
  <c r="D405" i="92"/>
  <c r="D406" i="92"/>
  <c r="D407" i="92"/>
  <c r="D408" i="92"/>
  <c r="D409" i="92"/>
  <c r="D410" i="92"/>
  <c r="D411" i="92"/>
  <c r="D412" i="92"/>
  <c r="D413" i="92"/>
  <c r="D414" i="92"/>
  <c r="D415" i="92"/>
  <c r="D416" i="92"/>
  <c r="D417" i="92"/>
  <c r="D418" i="92"/>
  <c r="D419" i="92"/>
  <c r="D420" i="92"/>
  <c r="D421" i="92"/>
  <c r="D422" i="92"/>
  <c r="D423" i="92"/>
  <c r="D424" i="92"/>
  <c r="D425" i="92"/>
  <c r="D426" i="92"/>
  <c r="D427" i="92"/>
  <c r="D428" i="92"/>
  <c r="D429" i="92"/>
  <c r="D430" i="92"/>
  <c r="D431" i="92"/>
  <c r="D432" i="92"/>
  <c r="D433" i="92"/>
  <c r="D434" i="92"/>
  <c r="D435" i="92"/>
  <c r="D436" i="92"/>
  <c r="D437" i="92"/>
  <c r="D438" i="92"/>
  <c r="D439" i="92"/>
  <c r="D440" i="92"/>
  <c r="D441" i="92"/>
  <c r="D442" i="92"/>
  <c r="D443" i="92"/>
  <c r="D444" i="92"/>
  <c r="D445" i="92"/>
  <c r="D446" i="92"/>
  <c r="D447" i="92"/>
  <c r="D448" i="92"/>
  <c r="D449" i="92"/>
  <c r="D450" i="92"/>
  <c r="D451" i="92"/>
  <c r="D452" i="92"/>
  <c r="D453" i="92"/>
  <c r="D454" i="92"/>
  <c r="D455" i="92"/>
  <c r="D456" i="92"/>
  <c r="D457" i="92"/>
  <c r="D458" i="92"/>
  <c r="D459" i="92"/>
  <c r="D460" i="92"/>
  <c r="D461" i="92"/>
  <c r="D462" i="92"/>
  <c r="D463" i="92"/>
  <c r="D464" i="92"/>
  <c r="D465" i="92"/>
  <c r="D466" i="92"/>
  <c r="D467" i="92"/>
  <c r="D468" i="92"/>
  <c r="D469" i="92"/>
  <c r="D470" i="92"/>
  <c r="D471" i="92"/>
  <c r="D472" i="92"/>
  <c r="D473" i="92"/>
  <c r="D474" i="92"/>
  <c r="D475" i="92"/>
  <c r="D476" i="92"/>
  <c r="D477" i="92"/>
  <c r="D478" i="92"/>
  <c r="D479" i="92"/>
  <c r="D480" i="92"/>
  <c r="D481" i="92"/>
  <c r="D482" i="92"/>
  <c r="D483" i="92"/>
  <c r="D484" i="92"/>
  <c r="D485" i="92"/>
  <c r="D486" i="92"/>
  <c r="D487" i="92"/>
  <c r="D488" i="92"/>
  <c r="D489" i="92"/>
  <c r="D490" i="92"/>
  <c r="D491" i="92"/>
  <c r="D492" i="92"/>
  <c r="D493" i="92"/>
  <c r="D494" i="92"/>
  <c r="D495" i="92"/>
  <c r="D496" i="92"/>
  <c r="D497" i="92"/>
  <c r="D498" i="92"/>
  <c r="D499" i="92"/>
  <c r="D500" i="92"/>
  <c r="D501" i="92"/>
  <c r="D502" i="92"/>
  <c r="D503" i="92"/>
  <c r="D504" i="92"/>
  <c r="D505" i="92"/>
  <c r="D506" i="92"/>
  <c r="D507" i="92"/>
  <c r="D508" i="92"/>
  <c r="D509" i="92"/>
  <c r="D510" i="92"/>
  <c r="D511" i="92"/>
  <c r="D512" i="92"/>
  <c r="D513" i="92"/>
  <c r="D514" i="92"/>
  <c r="D515" i="92"/>
  <c r="D516" i="92"/>
  <c r="D517" i="92"/>
  <c r="D518" i="92"/>
  <c r="D519" i="92"/>
  <c r="D520" i="92"/>
  <c r="D521" i="92"/>
  <c r="D522" i="92"/>
  <c r="D523" i="92"/>
  <c r="D524" i="92"/>
  <c r="D525" i="92"/>
  <c r="D526" i="92"/>
  <c r="D527" i="92"/>
  <c r="D528" i="92"/>
  <c r="D529" i="92"/>
  <c r="D530" i="92"/>
  <c r="D531" i="92"/>
  <c r="D532" i="92"/>
  <c r="D533" i="92"/>
  <c r="D534" i="92"/>
  <c r="D535" i="92"/>
  <c r="D536" i="92"/>
  <c r="D537" i="92"/>
  <c r="D538" i="92"/>
  <c r="D539" i="92"/>
  <c r="D540" i="92"/>
  <c r="D541" i="92"/>
  <c r="D542" i="92"/>
  <c r="D543" i="92"/>
  <c r="D544" i="92"/>
  <c r="D545" i="92"/>
  <c r="D546" i="92"/>
  <c r="D547" i="92"/>
  <c r="D548" i="92"/>
  <c r="D549" i="92"/>
  <c r="D550" i="92"/>
  <c r="D551" i="92"/>
  <c r="D552" i="92"/>
  <c r="D553" i="92"/>
  <c r="D554" i="92"/>
  <c r="D555" i="92"/>
  <c r="D556" i="92"/>
  <c r="D557" i="92"/>
  <c r="D558" i="92"/>
  <c r="D559" i="92"/>
  <c r="D560" i="92"/>
  <c r="D561" i="92"/>
  <c r="D562" i="92"/>
  <c r="D563" i="92"/>
  <c r="D564" i="92"/>
  <c r="D565" i="92"/>
  <c r="D566" i="92"/>
  <c r="D567" i="92"/>
  <c r="D568" i="92"/>
  <c r="D569" i="92"/>
  <c r="D570" i="92"/>
  <c r="D571" i="92"/>
  <c r="D572" i="92"/>
  <c r="D573" i="92"/>
  <c r="D574" i="92"/>
  <c r="D575" i="92"/>
  <c r="D576" i="92"/>
  <c r="D577" i="92"/>
  <c r="D578" i="92"/>
  <c r="D579" i="92"/>
  <c r="D580" i="92"/>
  <c r="D581" i="92"/>
  <c r="D582" i="92"/>
  <c r="D583" i="92"/>
  <c r="D584" i="92"/>
  <c r="D585" i="92"/>
  <c r="D586" i="92"/>
  <c r="D587" i="92"/>
  <c r="D588" i="92"/>
  <c r="D589" i="92"/>
  <c r="D590" i="92"/>
  <c r="D591" i="92"/>
  <c r="D592" i="92"/>
  <c r="D593" i="92"/>
  <c r="D594" i="92"/>
  <c r="D595" i="92"/>
  <c r="D596" i="92"/>
  <c r="D597" i="92"/>
  <c r="D598" i="92"/>
  <c r="D599" i="92"/>
  <c r="D600" i="92"/>
  <c r="D601" i="92"/>
  <c r="D602" i="92"/>
  <c r="D603" i="92"/>
  <c r="D604" i="92"/>
  <c r="D605" i="92"/>
  <c r="D606" i="92"/>
  <c r="D607" i="92"/>
  <c r="D608" i="92"/>
  <c r="D609" i="92"/>
  <c r="D610" i="92"/>
  <c r="D611" i="92"/>
  <c r="D612" i="92"/>
  <c r="D613" i="92"/>
  <c r="D614" i="92"/>
  <c r="D615" i="92"/>
  <c r="D616" i="92"/>
  <c r="D617" i="92"/>
  <c r="D618" i="92"/>
  <c r="D619" i="92"/>
  <c r="D620" i="92"/>
  <c r="D621" i="92"/>
  <c r="D622" i="92"/>
  <c r="D623" i="92"/>
  <c r="D624" i="92"/>
  <c r="D625" i="92"/>
  <c r="D626" i="92"/>
  <c r="D627" i="92"/>
  <c r="D628" i="92"/>
  <c r="D629" i="92"/>
  <c r="D630" i="92"/>
  <c r="D631" i="92"/>
  <c r="D632" i="92"/>
  <c r="D633" i="92"/>
  <c r="D634" i="92"/>
  <c r="D635" i="92"/>
  <c r="D636" i="92"/>
  <c r="D637" i="92"/>
  <c r="D638" i="92"/>
  <c r="D639" i="92"/>
  <c r="D640" i="92"/>
  <c r="D641" i="92"/>
  <c r="D642" i="92"/>
  <c r="D643" i="92"/>
  <c r="D644" i="92"/>
  <c r="D645" i="92"/>
  <c r="D646" i="92"/>
  <c r="D647" i="92"/>
  <c r="D648" i="92"/>
  <c r="D649" i="92"/>
  <c r="D650" i="92"/>
  <c r="D651" i="92"/>
  <c r="D652" i="92"/>
  <c r="D653" i="92"/>
  <c r="D654" i="92"/>
  <c r="D655" i="92"/>
  <c r="D656" i="92"/>
  <c r="D657" i="92"/>
  <c r="D658" i="92"/>
  <c r="D659" i="92"/>
  <c r="D660" i="92"/>
  <c r="D661" i="92"/>
  <c r="D662" i="92"/>
  <c r="D663" i="92"/>
  <c r="D664" i="92"/>
  <c r="D665" i="92"/>
  <c r="D666" i="92"/>
  <c r="D667" i="92"/>
  <c r="D668" i="92"/>
  <c r="D669" i="92"/>
  <c r="D670" i="92"/>
  <c r="D671" i="92"/>
  <c r="D672" i="92"/>
  <c r="D673" i="92"/>
  <c r="D674" i="92"/>
  <c r="D675" i="92"/>
  <c r="D676" i="92"/>
  <c r="D677" i="92"/>
  <c r="D678" i="92"/>
  <c r="D679" i="92"/>
  <c r="D680" i="92"/>
  <c r="D681" i="92"/>
  <c r="D682" i="92"/>
  <c r="D683" i="92"/>
  <c r="D684" i="92"/>
  <c r="D685" i="92"/>
  <c r="D686" i="92"/>
  <c r="D687" i="92"/>
  <c r="D688" i="92"/>
  <c r="D689" i="92"/>
  <c r="D690" i="92"/>
  <c r="D691" i="92"/>
  <c r="D692" i="92"/>
  <c r="D693" i="92"/>
  <c r="D694" i="92"/>
  <c r="D695" i="92"/>
  <c r="D696" i="92"/>
  <c r="D697" i="92"/>
  <c r="D698" i="92"/>
  <c r="D699" i="92"/>
  <c r="D700" i="92"/>
  <c r="D701" i="92"/>
  <c r="D702" i="92"/>
  <c r="D703" i="92"/>
  <c r="D704" i="92"/>
  <c r="D705" i="92"/>
  <c r="D706" i="92"/>
  <c r="D707" i="92"/>
  <c r="D708" i="92"/>
  <c r="D709" i="92"/>
  <c r="D710" i="92"/>
  <c r="D711" i="92"/>
  <c r="D712" i="92"/>
  <c r="D713" i="92"/>
  <c r="D714" i="92"/>
  <c r="D715" i="92"/>
  <c r="D716" i="92"/>
  <c r="D717" i="92"/>
  <c r="D718" i="92"/>
  <c r="D719" i="92"/>
  <c r="D720" i="92"/>
  <c r="D721" i="92"/>
  <c r="D722" i="92"/>
  <c r="D723" i="92"/>
  <c r="D724" i="92"/>
  <c r="D725" i="92"/>
  <c r="D726" i="92"/>
  <c r="D727" i="92"/>
  <c r="D728" i="92"/>
  <c r="D729" i="92"/>
  <c r="D730" i="92"/>
  <c r="D731" i="92"/>
  <c r="D732" i="92"/>
  <c r="D733" i="92"/>
  <c r="D734" i="92"/>
  <c r="D735" i="92"/>
  <c r="D736" i="92"/>
  <c r="D737" i="92"/>
  <c r="D738" i="92"/>
  <c r="D739" i="92"/>
  <c r="D740" i="92"/>
  <c r="D741" i="92"/>
  <c r="D742" i="92"/>
  <c r="D743" i="92"/>
  <c r="D744" i="92"/>
  <c r="D745" i="92"/>
  <c r="D746" i="92"/>
  <c r="D747" i="92"/>
  <c r="D748" i="92"/>
  <c r="D749" i="92"/>
  <c r="D750" i="92"/>
  <c r="D751" i="92"/>
  <c r="D752" i="92"/>
  <c r="D753" i="92"/>
  <c r="D754" i="92"/>
  <c r="D755" i="92"/>
  <c r="D756" i="92"/>
  <c r="D757" i="92"/>
  <c r="D758" i="92"/>
  <c r="D759" i="92"/>
  <c r="D760" i="92"/>
  <c r="D761" i="92"/>
  <c r="D762" i="92"/>
  <c r="D763" i="92"/>
  <c r="D764" i="92"/>
  <c r="D765" i="92"/>
  <c r="D766" i="92"/>
  <c r="D767" i="92"/>
  <c r="D768" i="92"/>
  <c r="D769" i="92"/>
  <c r="D770" i="92"/>
  <c r="D771" i="92"/>
  <c r="D772" i="92"/>
  <c r="D773" i="92"/>
  <c r="D774" i="92"/>
  <c r="D775" i="92"/>
  <c r="D776" i="92"/>
  <c r="D777" i="92"/>
  <c r="D778" i="92"/>
  <c r="D779" i="92"/>
  <c r="D780" i="92"/>
  <c r="D781" i="92"/>
  <c r="D782" i="92"/>
  <c r="D783" i="92"/>
  <c r="D784" i="92"/>
  <c r="D785" i="92"/>
  <c r="D786" i="92"/>
  <c r="D787" i="92"/>
  <c r="D788" i="92"/>
  <c r="D789" i="92"/>
  <c r="D790" i="92"/>
  <c r="D791" i="92"/>
  <c r="D792" i="92"/>
  <c r="D793" i="92"/>
  <c r="D794" i="92"/>
  <c r="D795" i="92"/>
  <c r="D796" i="92"/>
  <c r="D797" i="92"/>
  <c r="D798" i="92"/>
  <c r="D799" i="92"/>
  <c r="D800" i="92"/>
  <c r="D801" i="92"/>
  <c r="D802" i="92"/>
  <c r="D803" i="92"/>
  <c r="D804" i="92"/>
  <c r="D805" i="92"/>
  <c r="D806" i="92"/>
  <c r="D807" i="92"/>
  <c r="D808" i="92"/>
  <c r="D809" i="92"/>
  <c r="D810" i="92"/>
  <c r="D811" i="92"/>
  <c r="D812" i="92"/>
  <c r="D813" i="92"/>
  <c r="D814" i="92"/>
  <c r="D815" i="92"/>
  <c r="D816" i="92"/>
  <c r="D817" i="92"/>
  <c r="D818" i="92"/>
  <c r="D819" i="92"/>
  <c r="D820" i="92"/>
  <c r="D821" i="92"/>
  <c r="D822" i="92"/>
  <c r="D823" i="92"/>
  <c r="D824" i="92"/>
  <c r="D825" i="92"/>
  <c r="D826" i="92"/>
  <c r="D827" i="92"/>
  <c r="D828" i="92"/>
  <c r="D829" i="92"/>
  <c r="D830" i="92"/>
  <c r="D831" i="92"/>
  <c r="D832" i="92"/>
  <c r="D833" i="92"/>
  <c r="D834" i="92"/>
  <c r="D835" i="92"/>
  <c r="D836" i="92"/>
  <c r="D837" i="92"/>
  <c r="D838" i="92"/>
  <c r="D839" i="92"/>
  <c r="D840" i="92"/>
  <c r="D841" i="92"/>
  <c r="D842" i="92"/>
  <c r="D843" i="92"/>
  <c r="D844" i="92"/>
  <c r="D845" i="92"/>
  <c r="D846" i="92"/>
  <c r="D847" i="92"/>
  <c r="D848" i="92"/>
  <c r="D849" i="92"/>
  <c r="D850" i="92"/>
  <c r="D851" i="92"/>
  <c r="D852" i="92"/>
  <c r="D853" i="92"/>
  <c r="D854" i="92"/>
  <c r="D855" i="92"/>
  <c r="D856" i="92"/>
  <c r="D857" i="92"/>
  <c r="D858" i="92"/>
  <c r="D859" i="92"/>
  <c r="D860" i="92"/>
  <c r="D861" i="92"/>
  <c r="D862" i="92"/>
  <c r="D863" i="92"/>
  <c r="D864" i="92"/>
  <c r="D865" i="92"/>
  <c r="D866" i="92"/>
  <c r="D867" i="92"/>
  <c r="D868" i="92"/>
  <c r="D869" i="92"/>
  <c r="D870" i="92"/>
  <c r="D871" i="92"/>
  <c r="D872" i="92"/>
  <c r="D873" i="92"/>
  <c r="D874" i="92"/>
  <c r="D875" i="92"/>
  <c r="D876" i="92"/>
  <c r="D877" i="92"/>
  <c r="D878" i="92"/>
  <c r="D879" i="92"/>
  <c r="D880" i="92"/>
  <c r="D881" i="92"/>
  <c r="D882" i="92"/>
  <c r="D883" i="92"/>
  <c r="D884" i="92"/>
  <c r="D885" i="92"/>
  <c r="D886" i="92"/>
  <c r="D887" i="92"/>
  <c r="D888" i="92"/>
  <c r="D889" i="92"/>
  <c r="D890" i="92"/>
  <c r="D891" i="92"/>
  <c r="D892" i="92"/>
  <c r="D893" i="92"/>
  <c r="D894" i="92"/>
  <c r="D895" i="92"/>
  <c r="D896" i="92"/>
  <c r="D897" i="92"/>
  <c r="D898" i="92"/>
  <c r="D899" i="92"/>
  <c r="D900" i="92"/>
  <c r="D901" i="92"/>
  <c r="D902" i="92"/>
  <c r="D903" i="92"/>
  <c r="D904" i="92"/>
  <c r="D905" i="92"/>
  <c r="D906" i="92"/>
  <c r="D907" i="92"/>
  <c r="D908" i="92"/>
  <c r="D909" i="92"/>
  <c r="D910" i="92"/>
  <c r="D911" i="92"/>
  <c r="D912" i="92"/>
  <c r="D913" i="92"/>
  <c r="D914" i="92"/>
  <c r="D915" i="92"/>
  <c r="D916" i="92"/>
  <c r="D917" i="92"/>
  <c r="D918" i="92"/>
  <c r="D919" i="92"/>
  <c r="D920" i="92"/>
  <c r="D921" i="92"/>
  <c r="D922" i="92"/>
  <c r="D923" i="92"/>
  <c r="D924" i="92"/>
  <c r="D925" i="92"/>
  <c r="D926" i="92"/>
  <c r="D927" i="92"/>
  <c r="D928" i="92"/>
  <c r="D929" i="92"/>
  <c r="D930" i="92"/>
  <c r="D931" i="92"/>
  <c r="D932" i="92"/>
  <c r="D933" i="92"/>
  <c r="D934" i="92"/>
  <c r="D935" i="92"/>
  <c r="D936" i="92"/>
  <c r="D937" i="92"/>
  <c r="D938" i="92"/>
  <c r="D939" i="92"/>
  <c r="D940" i="92"/>
  <c r="D941" i="92"/>
  <c r="D942" i="92"/>
  <c r="D943" i="92"/>
  <c r="D944" i="92"/>
  <c r="D945" i="92"/>
  <c r="D946" i="92"/>
  <c r="D947" i="92"/>
  <c r="D948" i="92"/>
  <c r="D949" i="92"/>
  <c r="D950" i="92"/>
  <c r="D951" i="92"/>
  <c r="D952" i="92"/>
  <c r="D953" i="92"/>
  <c r="D954" i="92"/>
  <c r="D955" i="92"/>
  <c r="D956" i="92"/>
  <c r="D957" i="92"/>
  <c r="D958" i="92"/>
  <c r="D959" i="92"/>
  <c r="D960" i="92"/>
  <c r="D961" i="92"/>
  <c r="D962" i="92"/>
  <c r="D963" i="92"/>
  <c r="D964" i="92"/>
  <c r="D965" i="92"/>
  <c r="D966" i="92"/>
  <c r="D967" i="92"/>
  <c r="D968" i="92"/>
  <c r="D969" i="92"/>
  <c r="D970" i="92"/>
  <c r="D971" i="92"/>
  <c r="D972" i="92"/>
  <c r="D973" i="92"/>
  <c r="D974" i="92"/>
  <c r="D975" i="92"/>
  <c r="D976" i="92"/>
  <c r="D977" i="92"/>
  <c r="D978" i="92"/>
  <c r="D979" i="92"/>
  <c r="D980" i="92"/>
  <c r="D981" i="92"/>
  <c r="D982" i="92"/>
  <c r="D983" i="92"/>
  <c r="D984" i="92"/>
  <c r="D985" i="92"/>
  <c r="D986" i="92"/>
  <c r="D987" i="92"/>
  <c r="D988" i="92"/>
  <c r="D989" i="92"/>
  <c r="D990" i="92"/>
  <c r="D991" i="92"/>
  <c r="D992" i="92"/>
  <c r="D993" i="92"/>
  <c r="D994" i="92"/>
  <c r="D995" i="92"/>
  <c r="D996" i="92"/>
  <c r="D997" i="92"/>
  <c r="D998" i="92"/>
  <c r="D999" i="92"/>
  <c r="D1000" i="92"/>
  <c r="D1001" i="92"/>
  <c r="D1002" i="92"/>
  <c r="D1003" i="92"/>
  <c r="D1004" i="92"/>
  <c r="D1005" i="92"/>
  <c r="D1006" i="92"/>
  <c r="D1007" i="92"/>
  <c r="D1008" i="92"/>
  <c r="D1009" i="92"/>
  <c r="D1010" i="92"/>
  <c r="D1011" i="92"/>
  <c r="D1012" i="92"/>
  <c r="D1013" i="92"/>
  <c r="D1014" i="92"/>
  <c r="D1015" i="92"/>
  <c r="D1016" i="92"/>
  <c r="D1017" i="92"/>
  <c r="D1018" i="92"/>
  <c r="D1019" i="92"/>
  <c r="D1020" i="92"/>
  <c r="D1021" i="92"/>
  <c r="D1022" i="92"/>
  <c r="D1023" i="92"/>
  <c r="D1024" i="92"/>
  <c r="D1025" i="92"/>
  <c r="D1026" i="92"/>
  <c r="D1027" i="92"/>
  <c r="D1028" i="92"/>
  <c r="D1029" i="92"/>
  <c r="D1030" i="92"/>
  <c r="D1031" i="92"/>
  <c r="D1032" i="92"/>
  <c r="D1033" i="92"/>
  <c r="D1034" i="92"/>
  <c r="D1035" i="92"/>
  <c r="D1036" i="92"/>
  <c r="D1037" i="92"/>
  <c r="D1038" i="92"/>
  <c r="D1039" i="92"/>
  <c r="D1040" i="92"/>
  <c r="D1041" i="92"/>
  <c r="D1042" i="92"/>
  <c r="D1043" i="92"/>
  <c r="D1044" i="92"/>
  <c r="D1045" i="92"/>
  <c r="D1046" i="92"/>
  <c r="D1047" i="92"/>
  <c r="D1048" i="92"/>
  <c r="D1049" i="92"/>
  <c r="D1050" i="92"/>
  <c r="D1051" i="92"/>
  <c r="D1052" i="92"/>
  <c r="D1053" i="92"/>
  <c r="D1054" i="92"/>
  <c r="D1055" i="92"/>
  <c r="D1056" i="92"/>
  <c r="D1057" i="92"/>
  <c r="D1058" i="92"/>
  <c r="D1059" i="92"/>
  <c r="D1060" i="92"/>
  <c r="D1061" i="92"/>
  <c r="D1062" i="92"/>
  <c r="D1063" i="92"/>
  <c r="D1064" i="92"/>
  <c r="D1065" i="92"/>
  <c r="D1066" i="92"/>
  <c r="D1067" i="92"/>
  <c r="D1068" i="92"/>
  <c r="D1069" i="92"/>
  <c r="D1070" i="92"/>
  <c r="D1071" i="92"/>
  <c r="D1072" i="92"/>
  <c r="D1073" i="92"/>
  <c r="D1074" i="92"/>
  <c r="D1075" i="92"/>
  <c r="D1076" i="92"/>
  <c r="D1077" i="92"/>
  <c r="D1078" i="92"/>
  <c r="D1079" i="92"/>
  <c r="D1080" i="92"/>
  <c r="D1081" i="92"/>
  <c r="D1082" i="92"/>
  <c r="D1083" i="92"/>
  <c r="D1084" i="92"/>
  <c r="D1085" i="92"/>
  <c r="D1086" i="92"/>
  <c r="D1087" i="92"/>
  <c r="D1088" i="92"/>
  <c r="D1089" i="92"/>
  <c r="D1090" i="92"/>
  <c r="D1091" i="92"/>
  <c r="D1092" i="92"/>
  <c r="D1093" i="92"/>
  <c r="D1094" i="92"/>
  <c r="D1095" i="92"/>
  <c r="D1096" i="92"/>
  <c r="D1097" i="92"/>
  <c r="D1098" i="92"/>
  <c r="D1099" i="92"/>
  <c r="D1100" i="92"/>
  <c r="D1101" i="92"/>
  <c r="D1102" i="92"/>
  <c r="D1103" i="92"/>
  <c r="D1104" i="92"/>
  <c r="D1105" i="92"/>
  <c r="D1106" i="92"/>
  <c r="D1107" i="92"/>
  <c r="D1108" i="92"/>
  <c r="D1109" i="92"/>
  <c r="D1110" i="92"/>
  <c r="D1111" i="92"/>
  <c r="D1112" i="92"/>
  <c r="D1113" i="92"/>
  <c r="D1114" i="92"/>
  <c r="D1115" i="92"/>
  <c r="D1116" i="92"/>
  <c r="D1117" i="92"/>
  <c r="D1118" i="92"/>
  <c r="D1119" i="92"/>
  <c r="D1120" i="92"/>
  <c r="D1121" i="92"/>
  <c r="D1122" i="92"/>
  <c r="D1123" i="92"/>
  <c r="D1124" i="92"/>
  <c r="D1125" i="92"/>
  <c r="D1126" i="92"/>
  <c r="D1127" i="92"/>
  <c r="D1128" i="92"/>
  <c r="D1129" i="92"/>
  <c r="D1130" i="92"/>
  <c r="D1131" i="92"/>
  <c r="D1132" i="92"/>
  <c r="D1133" i="92"/>
  <c r="D1134" i="92"/>
  <c r="D1135" i="92"/>
  <c r="D1136" i="92"/>
  <c r="D1137" i="92"/>
  <c r="D1138" i="92"/>
  <c r="D1139" i="92"/>
  <c r="D1140" i="92"/>
  <c r="D1141" i="92"/>
  <c r="D1142" i="92"/>
  <c r="D1143" i="92"/>
  <c r="D1144" i="92"/>
  <c r="D1145" i="92"/>
  <c r="D1146" i="92"/>
  <c r="D1147" i="92"/>
  <c r="D1148" i="92"/>
  <c r="D1149" i="92"/>
  <c r="D1150" i="92"/>
  <c r="D1151" i="92"/>
  <c r="D1152" i="92"/>
  <c r="D1153" i="92"/>
  <c r="D1154" i="92"/>
  <c r="D1155" i="92"/>
  <c r="D1156" i="92"/>
  <c r="D1157" i="92"/>
  <c r="D1158" i="92"/>
  <c r="D1159" i="92"/>
  <c r="D1160" i="92"/>
  <c r="D1161" i="92"/>
  <c r="D1162" i="92"/>
  <c r="D1163" i="92"/>
  <c r="D1164" i="92"/>
  <c r="D1165" i="92"/>
  <c r="D1166" i="92"/>
  <c r="D1167" i="92"/>
  <c r="D1168" i="92"/>
  <c r="D1169" i="92"/>
  <c r="D1170" i="92"/>
  <c r="D1171" i="92"/>
  <c r="D1172" i="92"/>
  <c r="D1173" i="92"/>
  <c r="D1174" i="92"/>
  <c r="D1175" i="92"/>
  <c r="D1176" i="92"/>
  <c r="D1177" i="92"/>
  <c r="D1178" i="92"/>
  <c r="D1179" i="92"/>
  <c r="D1180" i="92"/>
  <c r="D1181" i="92"/>
  <c r="D1182" i="92"/>
  <c r="D1183" i="92"/>
  <c r="D1184" i="92"/>
  <c r="D1185" i="92"/>
  <c r="D1186" i="92"/>
  <c r="D1187" i="92"/>
  <c r="D1188" i="92"/>
  <c r="D1189" i="92"/>
  <c r="D1190" i="92"/>
  <c r="D1191" i="92"/>
  <c r="D1192" i="92"/>
  <c r="D1193" i="92"/>
  <c r="D1194" i="92"/>
  <c r="D1195" i="92"/>
  <c r="D1196" i="92"/>
  <c r="D1197" i="92"/>
  <c r="D1198" i="92"/>
  <c r="D1199" i="92"/>
  <c r="D1200" i="92"/>
  <c r="D1201" i="92"/>
  <c r="D1202" i="92"/>
  <c r="D1203" i="92"/>
  <c r="D1204" i="92"/>
  <c r="D1205" i="92"/>
  <c r="D1206" i="92"/>
  <c r="D1207" i="92"/>
  <c r="D1208" i="92"/>
  <c r="D1209" i="92"/>
  <c r="D1210" i="92"/>
  <c r="D1211" i="92"/>
  <c r="D1212" i="92"/>
  <c r="D1213" i="92"/>
  <c r="D1214" i="92"/>
  <c r="D1215" i="92"/>
  <c r="D1216" i="92"/>
  <c r="D1217" i="92"/>
  <c r="D1218" i="92"/>
  <c r="D1219" i="92"/>
  <c r="D1220" i="92"/>
  <c r="D1221" i="92"/>
  <c r="D1222" i="92"/>
  <c r="D1223" i="92"/>
  <c r="D1224" i="92"/>
  <c r="D1225" i="92"/>
  <c r="D1226" i="92"/>
  <c r="D1227" i="92"/>
  <c r="D1228" i="92"/>
  <c r="D1229" i="92"/>
  <c r="D1230" i="92"/>
  <c r="D1231" i="92"/>
  <c r="D1232" i="92"/>
  <c r="D1233" i="92"/>
  <c r="D1234" i="92"/>
  <c r="D1235" i="92"/>
  <c r="D1236" i="92"/>
  <c r="D1237" i="92"/>
  <c r="D1238" i="92"/>
  <c r="D1239" i="92"/>
  <c r="D1240" i="92"/>
  <c r="D1241" i="92"/>
  <c r="D1242" i="92"/>
  <c r="D1243" i="92"/>
  <c r="D1244" i="92"/>
  <c r="D1245" i="92"/>
  <c r="D1246" i="92"/>
  <c r="D1247" i="92"/>
  <c r="D1248" i="92"/>
  <c r="D1249" i="92"/>
  <c r="D1250" i="92"/>
  <c r="D1251" i="92"/>
  <c r="D1252" i="92"/>
  <c r="D1253" i="92"/>
  <c r="D1254" i="92"/>
  <c r="D1255" i="92"/>
  <c r="D1256" i="92"/>
  <c r="D1257" i="92"/>
  <c r="D1258" i="92"/>
  <c r="D1259" i="92"/>
  <c r="D1260" i="92"/>
  <c r="D1261" i="92"/>
  <c r="D1262" i="92"/>
  <c r="D1263" i="92"/>
  <c r="D1264" i="92"/>
  <c r="D1265" i="92"/>
  <c r="D1266" i="92"/>
  <c r="D1267" i="92"/>
  <c r="D1268" i="92"/>
  <c r="D1269" i="92"/>
  <c r="D1270" i="92"/>
  <c r="D1271" i="92"/>
  <c r="D1272" i="92"/>
  <c r="D1273" i="92"/>
  <c r="D1274" i="92"/>
  <c r="D1275" i="92"/>
  <c r="D1276" i="92"/>
  <c r="D1277" i="92"/>
  <c r="D1278" i="92"/>
  <c r="D1279" i="92"/>
  <c r="D1280" i="92"/>
  <c r="D1281" i="92"/>
  <c r="D1282" i="92"/>
  <c r="D1283" i="92"/>
  <c r="D1284" i="92"/>
  <c r="D1285" i="92"/>
  <c r="D1286" i="92"/>
  <c r="D1287" i="92"/>
  <c r="D1288" i="92"/>
  <c r="D1289" i="92"/>
  <c r="D1290" i="92"/>
  <c r="D1291" i="92"/>
  <c r="D1292" i="92"/>
  <c r="D1293" i="92"/>
  <c r="D1294" i="92"/>
  <c r="D1295" i="92"/>
  <c r="D1296" i="92"/>
  <c r="D1297" i="92"/>
  <c r="D1298" i="92"/>
  <c r="D1299" i="92"/>
  <c r="D1300" i="92"/>
  <c r="D1301" i="92"/>
  <c r="D1302" i="92"/>
  <c r="D1303" i="92"/>
  <c r="D1304" i="92"/>
  <c r="D1305" i="92"/>
  <c r="D1306" i="92"/>
  <c r="D1307" i="92"/>
  <c r="D1308" i="92"/>
  <c r="D1309" i="92"/>
  <c r="D1310" i="92"/>
  <c r="D1311" i="92"/>
  <c r="D1312" i="92"/>
  <c r="D1313" i="92"/>
  <c r="D1314" i="92"/>
  <c r="D1315" i="92"/>
  <c r="D1316" i="92"/>
  <c r="D1317" i="92"/>
  <c r="D1318" i="92"/>
  <c r="D1319" i="92"/>
  <c r="D1320" i="92"/>
  <c r="D1321" i="92"/>
  <c r="D1322" i="92"/>
  <c r="D1323" i="92"/>
  <c r="D1324" i="92"/>
  <c r="D1325" i="92"/>
  <c r="D1326" i="92"/>
  <c r="D1327" i="92"/>
  <c r="D1328" i="92"/>
  <c r="D1329" i="92"/>
  <c r="D1330" i="92"/>
  <c r="D1331" i="92"/>
  <c r="D1332" i="92"/>
  <c r="D1333" i="92"/>
  <c r="D1334" i="92"/>
  <c r="D1335" i="92"/>
  <c r="D1336" i="92"/>
  <c r="D1337" i="92"/>
  <c r="D1338" i="92"/>
  <c r="D1339" i="92"/>
  <c r="D1340" i="92"/>
  <c r="D1341" i="92"/>
  <c r="D1342" i="92"/>
  <c r="D1343" i="92"/>
  <c r="D1344" i="92"/>
  <c r="D1345" i="92"/>
  <c r="D1346" i="92"/>
  <c r="D1347" i="92"/>
  <c r="D1348" i="92"/>
  <c r="D1349" i="92"/>
  <c r="D1350" i="92"/>
  <c r="D1351" i="92"/>
  <c r="D1352" i="92"/>
  <c r="D1353" i="92"/>
  <c r="D1354" i="92"/>
  <c r="D1355" i="92"/>
  <c r="D1356" i="92"/>
  <c r="D1357" i="92"/>
  <c r="D1358" i="92"/>
  <c r="D1359" i="92"/>
  <c r="D1360" i="92"/>
  <c r="D1361" i="92"/>
  <c r="D1362" i="92"/>
  <c r="D1363" i="92"/>
  <c r="D1364" i="92"/>
  <c r="D1365" i="92"/>
  <c r="D1366" i="92"/>
  <c r="D1367" i="92"/>
  <c r="D1368" i="92"/>
  <c r="D1369" i="92"/>
  <c r="D1370" i="92"/>
  <c r="D1371" i="92"/>
  <c r="D1372" i="92"/>
  <c r="D1373" i="92"/>
  <c r="D1374" i="92"/>
  <c r="D1375" i="92"/>
  <c r="D1376" i="92"/>
  <c r="D1377" i="92"/>
  <c r="D1378" i="92"/>
  <c r="D1379" i="92"/>
  <c r="D1380" i="92"/>
  <c r="D1381" i="92"/>
  <c r="D1382" i="92"/>
  <c r="D1383" i="92"/>
  <c r="D1384" i="92"/>
  <c r="D1385" i="92"/>
  <c r="D1386" i="92"/>
  <c r="D1387" i="92"/>
  <c r="D1388" i="92"/>
  <c r="D1389" i="92"/>
  <c r="D1390" i="92"/>
  <c r="D1391" i="92"/>
  <c r="D1392" i="92"/>
  <c r="D1393" i="92"/>
  <c r="D1394" i="92"/>
  <c r="D1395" i="92"/>
  <c r="D1396" i="92"/>
  <c r="D1397" i="92"/>
  <c r="D1398" i="92"/>
  <c r="D1399" i="92"/>
  <c r="D1400" i="92"/>
  <c r="D1401" i="92"/>
  <c r="D1402" i="92"/>
  <c r="D1403" i="92"/>
  <c r="D1404" i="92"/>
  <c r="D1405" i="92"/>
  <c r="D1406" i="92"/>
  <c r="D1407" i="92"/>
  <c r="D1408" i="92"/>
  <c r="D1409" i="92"/>
  <c r="D1410" i="92"/>
  <c r="D1411" i="92"/>
  <c r="D1412" i="92"/>
  <c r="D1413" i="92"/>
  <c r="D1414" i="92"/>
  <c r="D1415" i="92"/>
  <c r="D1416" i="92"/>
  <c r="D1417" i="92"/>
  <c r="D1418" i="92"/>
  <c r="D1419" i="92"/>
  <c r="D1420" i="92"/>
  <c r="D1421" i="92"/>
  <c r="D1422" i="92"/>
  <c r="D1423" i="92"/>
  <c r="D1424" i="92"/>
  <c r="D1425" i="92"/>
  <c r="D1426" i="92"/>
  <c r="D1427" i="92"/>
  <c r="D1428" i="92"/>
  <c r="D1429" i="92"/>
  <c r="D1430" i="92"/>
  <c r="D1431" i="92"/>
  <c r="D1432" i="92"/>
  <c r="D1433" i="92"/>
  <c r="D1434" i="92"/>
  <c r="D1435" i="92"/>
  <c r="D1436" i="92"/>
  <c r="D1437" i="92"/>
  <c r="D1438" i="92"/>
  <c r="D1439" i="92"/>
  <c r="D1440" i="92"/>
  <c r="D1441" i="92"/>
  <c r="D1442" i="92"/>
  <c r="D1443" i="92"/>
  <c r="D1444" i="92"/>
  <c r="D1445" i="92"/>
  <c r="D1446" i="92"/>
  <c r="D1447" i="92"/>
  <c r="D1448" i="92"/>
  <c r="D1449" i="92"/>
  <c r="D1450" i="92"/>
  <c r="D1451" i="92"/>
  <c r="D1452" i="92"/>
  <c r="D1453" i="92"/>
  <c r="D1454" i="92"/>
  <c r="D1455" i="92"/>
  <c r="D1456" i="92"/>
  <c r="D1457" i="92"/>
  <c r="D1458" i="92"/>
  <c r="D1459" i="92"/>
  <c r="D1460" i="92"/>
  <c r="D1461" i="92"/>
  <c r="D1462" i="92"/>
  <c r="D1463" i="92"/>
  <c r="D1464" i="92"/>
  <c r="D1465" i="92"/>
  <c r="D1466" i="92"/>
  <c r="D1467" i="92"/>
  <c r="D1468" i="92"/>
  <c r="D1469" i="92"/>
  <c r="D1470" i="92"/>
  <c r="D1471" i="92"/>
  <c r="D1472" i="92"/>
  <c r="D1473" i="92"/>
  <c r="D1474" i="92"/>
  <c r="D1475" i="92"/>
  <c r="D1476" i="92"/>
  <c r="D1477" i="92"/>
  <c r="D1478" i="92"/>
  <c r="D1479" i="92"/>
  <c r="D1480" i="92"/>
  <c r="D1481" i="92"/>
  <c r="D1482" i="92"/>
  <c r="D1483" i="92"/>
  <c r="D1484" i="92"/>
  <c r="D1485" i="92"/>
  <c r="D1486" i="92"/>
  <c r="D1487" i="92"/>
  <c r="D1488" i="92"/>
  <c r="D1489" i="92"/>
  <c r="D1490" i="92"/>
  <c r="D1491" i="92"/>
  <c r="D1492" i="92"/>
  <c r="D1493" i="92"/>
  <c r="D1494" i="92"/>
  <c r="D1495" i="92"/>
  <c r="D1496" i="92"/>
  <c r="D1497" i="92"/>
  <c r="D1498" i="92"/>
  <c r="D1499" i="92"/>
  <c r="D1500" i="92"/>
  <c r="D1501" i="92"/>
  <c r="D1502" i="92"/>
  <c r="D1503" i="92"/>
  <c r="D1504" i="92"/>
  <c r="D1505" i="92"/>
  <c r="D1506" i="92"/>
  <c r="D1507" i="92"/>
  <c r="D1508" i="92"/>
  <c r="D1509" i="92"/>
  <c r="D1510" i="92"/>
  <c r="D1511" i="92"/>
  <c r="D1512" i="92"/>
  <c r="D1513" i="92"/>
  <c r="D1514" i="92"/>
  <c r="D1515" i="92"/>
  <c r="D1516" i="92"/>
  <c r="D1517" i="92"/>
  <c r="D1518" i="92"/>
  <c r="D1519" i="92"/>
  <c r="D1520" i="92"/>
  <c r="D1521" i="92"/>
  <c r="D1522" i="92"/>
  <c r="D1523" i="92"/>
  <c r="D1524" i="92"/>
  <c r="D1525" i="92"/>
  <c r="D1526" i="92"/>
  <c r="D1527" i="92"/>
  <c r="D1528" i="92"/>
  <c r="D1529" i="92"/>
  <c r="D1530" i="92"/>
  <c r="D1531" i="92"/>
  <c r="D1532" i="92"/>
  <c r="D1533" i="92"/>
  <c r="D1534" i="92"/>
  <c r="D1535" i="92"/>
  <c r="D1536" i="92"/>
  <c r="D1537" i="92"/>
  <c r="D1538" i="92"/>
  <c r="D1539" i="92"/>
  <c r="D1540" i="92"/>
  <c r="D1541" i="92"/>
  <c r="D1542" i="92"/>
  <c r="D1543" i="92"/>
  <c r="D1544" i="92"/>
  <c r="D1545" i="92"/>
  <c r="D1546" i="92"/>
  <c r="D1547" i="92"/>
  <c r="D1548" i="92"/>
  <c r="D1549" i="92"/>
  <c r="D1550" i="92"/>
  <c r="D1551" i="92"/>
  <c r="D1552" i="92"/>
  <c r="D1553" i="92"/>
  <c r="D1554" i="92"/>
  <c r="D1555" i="92"/>
  <c r="D1556" i="92"/>
  <c r="D1557" i="92"/>
  <c r="D1558" i="92"/>
  <c r="D1559" i="92"/>
  <c r="D1560" i="92"/>
  <c r="D1561" i="92"/>
  <c r="D1562" i="92"/>
  <c r="D1563" i="92"/>
  <c r="D1564" i="92"/>
  <c r="D1565" i="92"/>
  <c r="D1566" i="92"/>
  <c r="D1567" i="92"/>
  <c r="D1568" i="92"/>
  <c r="D1569" i="92"/>
  <c r="D1570" i="92"/>
  <c r="D1571" i="92"/>
  <c r="D1572" i="92"/>
  <c r="D1573" i="92"/>
  <c r="D1574" i="92"/>
  <c r="D1575" i="92"/>
  <c r="D1576" i="92"/>
  <c r="D1577" i="92"/>
  <c r="D1578" i="92"/>
  <c r="D1579" i="92"/>
  <c r="D1580" i="92"/>
  <c r="D1581" i="92"/>
  <c r="D1582" i="92"/>
  <c r="D1583" i="92"/>
  <c r="D1584" i="92"/>
  <c r="D1585" i="92"/>
  <c r="D1586" i="92"/>
  <c r="D1587" i="92"/>
  <c r="D1588" i="92"/>
  <c r="D1589" i="92"/>
  <c r="D1590" i="92"/>
  <c r="D1591" i="92"/>
  <c r="D1592" i="92"/>
  <c r="D1593" i="92"/>
  <c r="D1594" i="92"/>
  <c r="D1595" i="92"/>
  <c r="D1596" i="92"/>
  <c r="D1597" i="92"/>
  <c r="D1598" i="92"/>
  <c r="D1599" i="92"/>
  <c r="D1600" i="92"/>
  <c r="D1601" i="92"/>
  <c r="D1602" i="92"/>
  <c r="D1603" i="92"/>
  <c r="D1604" i="92"/>
  <c r="D1605" i="92"/>
  <c r="D1606" i="92"/>
  <c r="D1607" i="92"/>
  <c r="D1608" i="92"/>
  <c r="D1609" i="92"/>
  <c r="D1610" i="92"/>
  <c r="D1611" i="92"/>
  <c r="D1612" i="92"/>
  <c r="D1613" i="92"/>
  <c r="D1614" i="92"/>
  <c r="D1615" i="92"/>
  <c r="D1616" i="92"/>
  <c r="D1617" i="92"/>
  <c r="D1618" i="92"/>
  <c r="D1619" i="92"/>
  <c r="D1620" i="92"/>
  <c r="D1621" i="92"/>
  <c r="D1622" i="92"/>
  <c r="D1623" i="92"/>
  <c r="D1624" i="92"/>
  <c r="D1625" i="92"/>
  <c r="D1626" i="92"/>
  <c r="D1627" i="92"/>
  <c r="D1628" i="92"/>
  <c r="D1629" i="92"/>
  <c r="D1630" i="92"/>
  <c r="D1631" i="92"/>
  <c r="D1632" i="92"/>
  <c r="D1633" i="92"/>
  <c r="D1634" i="92"/>
  <c r="D1635" i="92"/>
  <c r="D1636" i="92"/>
  <c r="D1637" i="92"/>
  <c r="D1638" i="92"/>
  <c r="D1639" i="92"/>
  <c r="D1640" i="92"/>
  <c r="D1641" i="92"/>
  <c r="D1642" i="92"/>
  <c r="D1643" i="92"/>
  <c r="D1644" i="92"/>
  <c r="D1645" i="92"/>
  <c r="D1646" i="92"/>
  <c r="D1647" i="92"/>
  <c r="D1648" i="92"/>
  <c r="D1649" i="92"/>
  <c r="D1650" i="92"/>
  <c r="D1651" i="92"/>
  <c r="D1652" i="92"/>
  <c r="D1653" i="92"/>
  <c r="D1654" i="92"/>
  <c r="D1655" i="92"/>
  <c r="D1656" i="92"/>
  <c r="D1657" i="92"/>
  <c r="D1658" i="92"/>
  <c r="D1659" i="92"/>
  <c r="D1660" i="92"/>
  <c r="D1661" i="92"/>
  <c r="D1662" i="92"/>
  <c r="D1663" i="92"/>
  <c r="D1664" i="92"/>
  <c r="D1665" i="92"/>
  <c r="D1666" i="92"/>
  <c r="D1667" i="92"/>
  <c r="D1668" i="92"/>
  <c r="D1669" i="92"/>
  <c r="D1670" i="92"/>
  <c r="D1671" i="92"/>
  <c r="D1672" i="92"/>
  <c r="D1673" i="92"/>
  <c r="D1674" i="92"/>
  <c r="D1675" i="92"/>
  <c r="D1676" i="92"/>
  <c r="D1677" i="92"/>
  <c r="D1678" i="92"/>
  <c r="D1679" i="92"/>
  <c r="D1680" i="92"/>
  <c r="D1681" i="92"/>
  <c r="D1682" i="92"/>
  <c r="D1683" i="92"/>
  <c r="D1684" i="92"/>
  <c r="D1685" i="92"/>
  <c r="D1686" i="92"/>
  <c r="D1687" i="92"/>
  <c r="D1688" i="92"/>
  <c r="D1689" i="92"/>
  <c r="D1690" i="92"/>
  <c r="D1691" i="92"/>
  <c r="D1692" i="92"/>
  <c r="D1693" i="92"/>
  <c r="D1694" i="92"/>
  <c r="D1695" i="92"/>
  <c r="D1696" i="92"/>
  <c r="D1697" i="92"/>
  <c r="D1698" i="92"/>
  <c r="D1699" i="92"/>
  <c r="D1700" i="92"/>
  <c r="D1701" i="92"/>
  <c r="D1702" i="92"/>
  <c r="D1703" i="92"/>
  <c r="D1704" i="92"/>
  <c r="D1705" i="92"/>
  <c r="D1706" i="92"/>
  <c r="D1707" i="92"/>
  <c r="D1708" i="92"/>
  <c r="D1709" i="92"/>
  <c r="D1710" i="92"/>
  <c r="D1711" i="92"/>
  <c r="D1712" i="92"/>
  <c r="D1713" i="92"/>
  <c r="D1714" i="92"/>
  <c r="D1715" i="92"/>
  <c r="D1716" i="92"/>
  <c r="D1717" i="92"/>
  <c r="D1718" i="92"/>
  <c r="D1719" i="92"/>
  <c r="D1720" i="92"/>
  <c r="D1721" i="92"/>
  <c r="D1722" i="92"/>
  <c r="D1723" i="92"/>
  <c r="D1724" i="92"/>
  <c r="D1725" i="92"/>
  <c r="D1726" i="92"/>
  <c r="D1727" i="92"/>
  <c r="D1728" i="92"/>
  <c r="D1729" i="92"/>
  <c r="D1730" i="92"/>
  <c r="D1731" i="92"/>
  <c r="D1732" i="92"/>
  <c r="D1733" i="92"/>
  <c r="D1734" i="92"/>
  <c r="D1735" i="92"/>
  <c r="D1736" i="92"/>
  <c r="D1737" i="92"/>
  <c r="D1738" i="92"/>
  <c r="D1739" i="92"/>
  <c r="D1740" i="92"/>
  <c r="D1741" i="92"/>
  <c r="D1742" i="92"/>
  <c r="D1743" i="92"/>
  <c r="D1744" i="92"/>
  <c r="D1745" i="92"/>
  <c r="D1746" i="92"/>
  <c r="D1747" i="92"/>
  <c r="D1748" i="92"/>
  <c r="D1749" i="92"/>
  <c r="D1750" i="92"/>
  <c r="D1751" i="92"/>
  <c r="D1752" i="92"/>
  <c r="D1753" i="92"/>
  <c r="D1754" i="92"/>
  <c r="D1755" i="92"/>
  <c r="D1756" i="92"/>
  <c r="D1757" i="92"/>
  <c r="D1758" i="92"/>
  <c r="D1759" i="92"/>
  <c r="D1760" i="92"/>
  <c r="D1761" i="92"/>
  <c r="D1762" i="92"/>
  <c r="D1763" i="92"/>
  <c r="D1764" i="92"/>
  <c r="D1765" i="92"/>
  <c r="D1766" i="92"/>
  <c r="D1767" i="92"/>
  <c r="D1768" i="92"/>
  <c r="D1769" i="92"/>
  <c r="D1770" i="92"/>
  <c r="D1771" i="92"/>
  <c r="D1772" i="92"/>
  <c r="D1773" i="92"/>
  <c r="D1774" i="92"/>
  <c r="D1775" i="92"/>
  <c r="D1776" i="92"/>
  <c r="D1777" i="92"/>
  <c r="D1778" i="92"/>
  <c r="D1779" i="92"/>
  <c r="D1780" i="92"/>
  <c r="D1781" i="92"/>
  <c r="D1782" i="92"/>
  <c r="D1783" i="92"/>
  <c r="D1784" i="92"/>
  <c r="D1785" i="92"/>
  <c r="D1786" i="92"/>
  <c r="D1787" i="92"/>
  <c r="D1788" i="92"/>
  <c r="D1789" i="92"/>
  <c r="D1790" i="92"/>
  <c r="D1791" i="92"/>
  <c r="D1792" i="92"/>
  <c r="D1793" i="92"/>
  <c r="D1794" i="92"/>
  <c r="D1795" i="92"/>
  <c r="D1796" i="92"/>
  <c r="D1797" i="92"/>
  <c r="D1798" i="92"/>
  <c r="D1799" i="92"/>
  <c r="D1800" i="92"/>
  <c r="D1801" i="92"/>
  <c r="D1802" i="92"/>
  <c r="D1803" i="92"/>
  <c r="D1804" i="92"/>
  <c r="D1805" i="92"/>
  <c r="D1806" i="92"/>
  <c r="D1807" i="92"/>
  <c r="D1808" i="92"/>
  <c r="D1809" i="92"/>
  <c r="D1810" i="92"/>
  <c r="D1811" i="92"/>
  <c r="D1812" i="92"/>
  <c r="D1813" i="92"/>
  <c r="D1814" i="92"/>
  <c r="D1815" i="92"/>
  <c r="D1816" i="92"/>
  <c r="D1817" i="92"/>
  <c r="D1818" i="92"/>
  <c r="D1819" i="92"/>
  <c r="D1820" i="92"/>
  <c r="D1821" i="92"/>
  <c r="D1822" i="92"/>
  <c r="D1823" i="92"/>
  <c r="D1824" i="92"/>
  <c r="D1825" i="92"/>
  <c r="D1826" i="92"/>
  <c r="D1827" i="92"/>
  <c r="D1828" i="92"/>
  <c r="D1829" i="92"/>
  <c r="D1830" i="92"/>
  <c r="D1831" i="92"/>
  <c r="D1832" i="92"/>
  <c r="D1833" i="92"/>
  <c r="D1834" i="92"/>
  <c r="D1835" i="92"/>
  <c r="D1836" i="92"/>
  <c r="D1837" i="92"/>
  <c r="D1838" i="92"/>
  <c r="D1839" i="92"/>
  <c r="D1840" i="92"/>
  <c r="D1841" i="92"/>
  <c r="D1842" i="92"/>
  <c r="D1843" i="92"/>
  <c r="D1844" i="92"/>
  <c r="D1845" i="92"/>
  <c r="D1846" i="92"/>
  <c r="D1847" i="92"/>
  <c r="D1848" i="92"/>
  <c r="D1849" i="92"/>
  <c r="D1850" i="92"/>
  <c r="D1851" i="92"/>
  <c r="D1852" i="92"/>
  <c r="D1853" i="92"/>
  <c r="D1854" i="92"/>
  <c r="D1855" i="92"/>
  <c r="D1856" i="92"/>
  <c r="D1857" i="92"/>
  <c r="D1858" i="92"/>
  <c r="D1859" i="92"/>
  <c r="D1860" i="92"/>
  <c r="D1861" i="92"/>
  <c r="D1862" i="92"/>
  <c r="D1863" i="92"/>
  <c r="D1864" i="92"/>
  <c r="D1865" i="92"/>
  <c r="D1866" i="92"/>
  <c r="D1867" i="92"/>
  <c r="D1868" i="92"/>
  <c r="D1869" i="92"/>
  <c r="D1870" i="92"/>
  <c r="D1871" i="92"/>
  <c r="D1872" i="92"/>
  <c r="D1873" i="92"/>
  <c r="D1874" i="92"/>
  <c r="D1875" i="92"/>
  <c r="D1876" i="92"/>
  <c r="D1877" i="92"/>
  <c r="D1878" i="92"/>
  <c r="D1879" i="92"/>
  <c r="D1880" i="92"/>
  <c r="D1881" i="92"/>
  <c r="D1882" i="92"/>
  <c r="D1883" i="92"/>
  <c r="D1884" i="92"/>
  <c r="D1885" i="92"/>
  <c r="D1886" i="92"/>
  <c r="D1887" i="92"/>
  <c r="D1888" i="92"/>
  <c r="D1889" i="92"/>
  <c r="D1890" i="92"/>
  <c r="D1891" i="92"/>
  <c r="D1892" i="92"/>
  <c r="D1893" i="92"/>
  <c r="D1894" i="92"/>
  <c r="D1895" i="92"/>
  <c r="D1896" i="92"/>
  <c r="D1897" i="92"/>
  <c r="D1898" i="92"/>
  <c r="D1899" i="92"/>
  <c r="D1900" i="92"/>
  <c r="D1901" i="92"/>
  <c r="D1902" i="92"/>
  <c r="D1903" i="92"/>
  <c r="D1904" i="92"/>
  <c r="D1905" i="92"/>
  <c r="D1906" i="92"/>
  <c r="D1907" i="92"/>
  <c r="D1908" i="92"/>
  <c r="D1909" i="92"/>
  <c r="D1910" i="92"/>
  <c r="D1911" i="92"/>
  <c r="D1912" i="92"/>
  <c r="D1913" i="92"/>
  <c r="D1914" i="92"/>
  <c r="D1915" i="92"/>
  <c r="D1916" i="92"/>
  <c r="D1917" i="92"/>
  <c r="D1918" i="92"/>
  <c r="D1919" i="92"/>
  <c r="D1920" i="92"/>
  <c r="D1921" i="92"/>
  <c r="D1922" i="92"/>
  <c r="D1923" i="92"/>
  <c r="D1924" i="92"/>
  <c r="D1925" i="92"/>
  <c r="D1926" i="92"/>
  <c r="D1927" i="92"/>
  <c r="D1928" i="92"/>
  <c r="D1929" i="92"/>
  <c r="D1930" i="92"/>
  <c r="D1931" i="92"/>
  <c r="D1932" i="92"/>
  <c r="D1933" i="92"/>
  <c r="D1934" i="92"/>
  <c r="D1935" i="92"/>
  <c r="D1936" i="92"/>
  <c r="D1937" i="92"/>
  <c r="D1938" i="92"/>
  <c r="D1939" i="92"/>
  <c r="D1940" i="92"/>
  <c r="D1941" i="92"/>
  <c r="D1942" i="92"/>
  <c r="D1943" i="92"/>
  <c r="D1944" i="92"/>
  <c r="D1945" i="92"/>
  <c r="D1946" i="92"/>
  <c r="D1947" i="92"/>
  <c r="D1948" i="92"/>
  <c r="D1949" i="92"/>
  <c r="D1950" i="92"/>
  <c r="D1951" i="92"/>
  <c r="D1952" i="92"/>
  <c r="D1953" i="92"/>
  <c r="D1954" i="92"/>
  <c r="D1955" i="92"/>
  <c r="D1956" i="92"/>
  <c r="D1957" i="92"/>
  <c r="D1958" i="92"/>
  <c r="D1959" i="92"/>
  <c r="D1960" i="92"/>
  <c r="D1961" i="92"/>
  <c r="D1962" i="92"/>
  <c r="D1963" i="92"/>
  <c r="D1964" i="92"/>
  <c r="D1965" i="92"/>
  <c r="D1966" i="92"/>
  <c r="D1967" i="92"/>
  <c r="D1968" i="92"/>
  <c r="D1969" i="92"/>
  <c r="D1970" i="92"/>
  <c r="D1971" i="92"/>
  <c r="D1972" i="92"/>
  <c r="D1973" i="92"/>
  <c r="D1974" i="92"/>
  <c r="D1975" i="92"/>
  <c r="D1976" i="92"/>
  <c r="D1977" i="92"/>
  <c r="D1978" i="92"/>
  <c r="D1979" i="92"/>
  <c r="D1980" i="92"/>
  <c r="D1981" i="92"/>
  <c r="D1982" i="92"/>
  <c r="D1983" i="92"/>
  <c r="D1984" i="92"/>
  <c r="D1985" i="92"/>
  <c r="D1986" i="92"/>
  <c r="D1987" i="92"/>
  <c r="D1988" i="92"/>
  <c r="D1989" i="92"/>
  <c r="D1990" i="92"/>
  <c r="D1991" i="92"/>
  <c r="D1992" i="92"/>
  <c r="D1993" i="92"/>
  <c r="D1994" i="92"/>
  <c r="D1995" i="92"/>
  <c r="D1996" i="92"/>
  <c r="D1997" i="92"/>
  <c r="D1998" i="92"/>
  <c r="D1999" i="92"/>
  <c r="D2000" i="92"/>
  <c r="D2001" i="92"/>
  <c r="D2002" i="92"/>
  <c r="D2003" i="92"/>
  <c r="D2004" i="92"/>
  <c r="D2005" i="92"/>
  <c r="D2006" i="92"/>
  <c r="D2007" i="92"/>
  <c r="D2008" i="92"/>
  <c r="D2009" i="92"/>
  <c r="D2010" i="92"/>
  <c r="D2011" i="92"/>
  <c r="D2012" i="92"/>
  <c r="D2013" i="92"/>
  <c r="D2014" i="92"/>
  <c r="D2015" i="92"/>
  <c r="D2016" i="92"/>
  <c r="D2017" i="92"/>
  <c r="D2018" i="92"/>
  <c r="D2019" i="92"/>
  <c r="D2020" i="92"/>
  <c r="D2021" i="92"/>
  <c r="D2022" i="92"/>
  <c r="D2023" i="92"/>
  <c r="D2024" i="92"/>
  <c r="D2025" i="92"/>
  <c r="D2026" i="92"/>
  <c r="D2027" i="92"/>
  <c r="D2028" i="92"/>
  <c r="D2029" i="92"/>
  <c r="D2030" i="92"/>
  <c r="D2031" i="92"/>
  <c r="D2032" i="92"/>
  <c r="D2033" i="92"/>
  <c r="D2034" i="92"/>
  <c r="D2035" i="92"/>
  <c r="D2036" i="92"/>
  <c r="D2037" i="92"/>
  <c r="D2038" i="92"/>
  <c r="D2039" i="92"/>
  <c r="D2040" i="92"/>
  <c r="D2041" i="92"/>
  <c r="D2042" i="92"/>
  <c r="D2043" i="92"/>
  <c r="D2044" i="92"/>
  <c r="D2045" i="92"/>
  <c r="D2046" i="92"/>
  <c r="D2047" i="92"/>
  <c r="D2048" i="92"/>
  <c r="D2049" i="92"/>
  <c r="D2050" i="92"/>
  <c r="D2051" i="92"/>
  <c r="D2052" i="92"/>
  <c r="D2053" i="92"/>
  <c r="D2054" i="92"/>
  <c r="D2055" i="92"/>
  <c r="D2056" i="92"/>
  <c r="D2057" i="92"/>
  <c r="D2058" i="92"/>
  <c r="D2059" i="92"/>
  <c r="D2060" i="92"/>
  <c r="D2061" i="92"/>
  <c r="D2062" i="92"/>
  <c r="D2063" i="92"/>
  <c r="D2064" i="92"/>
  <c r="D2065" i="92"/>
  <c r="D2066" i="92"/>
  <c r="D2067" i="92"/>
  <c r="D2068" i="92"/>
  <c r="D2069" i="92"/>
  <c r="D2070" i="92"/>
  <c r="D2071" i="92"/>
  <c r="D2072" i="92"/>
  <c r="D2073" i="92"/>
  <c r="D2074" i="92"/>
  <c r="D2075" i="92"/>
  <c r="D2076" i="92"/>
  <c r="D2077" i="92"/>
  <c r="D2078" i="92"/>
  <c r="D2079" i="92"/>
  <c r="D2080" i="92"/>
  <c r="D2081" i="92"/>
  <c r="D2082" i="92"/>
  <c r="D2083" i="92"/>
  <c r="D2084" i="92"/>
  <c r="D2085" i="92"/>
  <c r="D2086" i="92"/>
  <c r="D2087" i="92"/>
  <c r="D2088" i="92"/>
  <c r="D2089" i="92"/>
  <c r="D2090" i="92"/>
  <c r="D2091" i="92"/>
  <c r="D2092" i="92"/>
  <c r="D2093" i="92"/>
  <c r="D2094" i="92"/>
  <c r="D2095" i="92"/>
  <c r="D2096" i="92"/>
  <c r="D2097" i="92"/>
  <c r="D2098" i="92"/>
  <c r="D2099" i="92"/>
  <c r="D2100" i="92"/>
  <c r="C9" i="92"/>
  <c r="C10" i="92"/>
  <c r="C11" i="92"/>
  <c r="C12" i="92"/>
  <c r="C13" i="92"/>
  <c r="C14" i="92"/>
  <c r="C15" i="92"/>
  <c r="C16" i="92"/>
  <c r="C17" i="92"/>
  <c r="C18" i="92"/>
  <c r="C19" i="92"/>
  <c r="C20" i="92"/>
  <c r="C21" i="92"/>
  <c r="C22" i="92"/>
  <c r="C23" i="92"/>
  <c r="C24" i="92"/>
  <c r="C25" i="92"/>
  <c r="C26" i="92"/>
  <c r="C27" i="92"/>
  <c r="C28" i="92"/>
  <c r="C29" i="92"/>
  <c r="C30" i="92"/>
  <c r="C31" i="92"/>
  <c r="C32" i="92"/>
  <c r="C33" i="92"/>
  <c r="C34" i="92"/>
  <c r="C35" i="92"/>
  <c r="C36" i="92"/>
  <c r="C37" i="92"/>
  <c r="C38" i="92"/>
  <c r="C39" i="92"/>
  <c r="C40" i="92"/>
  <c r="C41" i="92"/>
  <c r="C42" i="92"/>
  <c r="C43" i="92"/>
  <c r="C44" i="92"/>
  <c r="C45" i="92"/>
  <c r="C46" i="92"/>
  <c r="C47" i="92"/>
  <c r="C48" i="92"/>
  <c r="C49" i="92"/>
  <c r="C50" i="92"/>
  <c r="C51" i="92"/>
  <c r="C52" i="92"/>
  <c r="C53" i="92"/>
  <c r="C54" i="92"/>
  <c r="C55" i="92"/>
  <c r="C56" i="92"/>
  <c r="C57" i="92"/>
  <c r="C58" i="92"/>
  <c r="C59" i="92"/>
  <c r="C60" i="92"/>
  <c r="C61" i="92"/>
  <c r="C62" i="92"/>
  <c r="C63" i="92"/>
  <c r="C64" i="92"/>
  <c r="C65" i="92"/>
  <c r="C66" i="92"/>
  <c r="C67" i="92"/>
  <c r="C68" i="92"/>
  <c r="C69" i="92"/>
  <c r="C70" i="92"/>
  <c r="C71" i="92"/>
  <c r="C72" i="92"/>
  <c r="C73" i="92"/>
  <c r="C74" i="92"/>
  <c r="C75" i="92"/>
  <c r="C76" i="92"/>
  <c r="C77" i="92"/>
  <c r="C78" i="92"/>
  <c r="C79" i="92"/>
  <c r="C80" i="92"/>
  <c r="C81" i="92"/>
  <c r="C82" i="92"/>
  <c r="C83" i="92"/>
  <c r="C84" i="92"/>
  <c r="C85" i="92"/>
  <c r="C86" i="92"/>
  <c r="C87" i="92"/>
  <c r="C88" i="92"/>
  <c r="C89" i="92"/>
  <c r="C90" i="92"/>
  <c r="C91" i="92"/>
  <c r="C92" i="92"/>
  <c r="C93" i="92"/>
  <c r="C94" i="92"/>
  <c r="C95" i="92"/>
  <c r="C96" i="92"/>
  <c r="C97" i="92"/>
  <c r="C98" i="92"/>
  <c r="C99" i="92"/>
  <c r="C100" i="92"/>
  <c r="C101" i="92"/>
  <c r="C102" i="92"/>
  <c r="C103" i="92"/>
  <c r="C104" i="92"/>
  <c r="C105" i="92"/>
  <c r="C106" i="92"/>
  <c r="C107" i="92"/>
  <c r="C108" i="92"/>
  <c r="C109" i="92"/>
  <c r="C110" i="92"/>
  <c r="C111" i="92"/>
  <c r="C112" i="92"/>
  <c r="C113" i="92"/>
  <c r="C114" i="92"/>
  <c r="C115" i="92"/>
  <c r="C116" i="92"/>
  <c r="C117" i="92"/>
  <c r="C118" i="92"/>
  <c r="C119" i="92"/>
  <c r="C120" i="92"/>
  <c r="C121" i="92"/>
  <c r="C122" i="92"/>
  <c r="C123" i="92"/>
  <c r="C124" i="92"/>
  <c r="C125" i="92"/>
  <c r="C126" i="92"/>
  <c r="C127" i="92"/>
  <c r="C128" i="92"/>
  <c r="C129" i="92"/>
  <c r="C130" i="92"/>
  <c r="C131" i="92"/>
  <c r="C132" i="92"/>
  <c r="C133" i="92"/>
  <c r="C134" i="92"/>
  <c r="C135" i="92"/>
  <c r="C136" i="92"/>
  <c r="C137" i="92"/>
  <c r="C138" i="92"/>
  <c r="C139" i="92"/>
  <c r="C140" i="92"/>
  <c r="C141" i="92"/>
  <c r="C142" i="92"/>
  <c r="C143" i="92"/>
  <c r="C144" i="92"/>
  <c r="C145" i="92"/>
  <c r="C146" i="92"/>
  <c r="C147" i="92"/>
  <c r="C148" i="92"/>
  <c r="C149" i="92"/>
  <c r="C150" i="92"/>
  <c r="C151" i="92"/>
  <c r="C152" i="92"/>
  <c r="C153" i="92"/>
  <c r="C154" i="92"/>
  <c r="C155" i="92"/>
  <c r="C156" i="92"/>
  <c r="C157" i="92"/>
  <c r="C158" i="92"/>
  <c r="C159" i="92"/>
  <c r="C160" i="92"/>
  <c r="C161" i="92"/>
  <c r="C162" i="92"/>
  <c r="C163" i="92"/>
  <c r="C164" i="92"/>
  <c r="C165" i="92"/>
  <c r="C166" i="92"/>
  <c r="C167" i="92"/>
  <c r="C168" i="92"/>
  <c r="C169" i="92"/>
  <c r="C170" i="92"/>
  <c r="C171" i="92"/>
  <c r="C172" i="92"/>
  <c r="C173" i="92"/>
  <c r="C174" i="92"/>
  <c r="C175" i="92"/>
  <c r="C176" i="92"/>
  <c r="C177" i="92"/>
  <c r="C178" i="92"/>
  <c r="C179" i="92"/>
  <c r="C180" i="92"/>
  <c r="C181" i="92"/>
  <c r="C182" i="92"/>
  <c r="C183" i="92"/>
  <c r="C184" i="92"/>
  <c r="C185" i="92"/>
  <c r="C186" i="92"/>
  <c r="C187" i="92"/>
  <c r="C188" i="92"/>
  <c r="C189" i="92"/>
  <c r="C190" i="92"/>
  <c r="C191" i="92"/>
  <c r="C192" i="92"/>
  <c r="C193" i="92"/>
  <c r="C194" i="92"/>
  <c r="C195" i="92"/>
  <c r="C196" i="92"/>
  <c r="C197" i="92"/>
  <c r="C198" i="92"/>
  <c r="C199" i="92"/>
  <c r="C200" i="92"/>
  <c r="C201" i="92"/>
  <c r="C202" i="92"/>
  <c r="C203" i="92"/>
  <c r="C204" i="92"/>
  <c r="C205" i="92"/>
  <c r="C206" i="92"/>
  <c r="C207" i="92"/>
  <c r="C208" i="92"/>
  <c r="C209" i="92"/>
  <c r="C210" i="92"/>
  <c r="C211" i="92"/>
  <c r="C212" i="92"/>
  <c r="C213" i="92"/>
  <c r="C214" i="92"/>
  <c r="C215" i="92"/>
  <c r="C216" i="92"/>
  <c r="C217" i="92"/>
  <c r="C218" i="92"/>
  <c r="C219" i="92"/>
  <c r="C220" i="92"/>
  <c r="C221" i="92"/>
  <c r="C222" i="92"/>
  <c r="C223" i="92"/>
  <c r="C224" i="92"/>
  <c r="C225" i="92"/>
  <c r="C226" i="92"/>
  <c r="C227" i="92"/>
  <c r="C228" i="92"/>
  <c r="C229" i="92"/>
  <c r="C230" i="92"/>
  <c r="C231" i="92"/>
  <c r="C232" i="92"/>
  <c r="C233" i="92"/>
  <c r="C234" i="92"/>
  <c r="C235" i="92"/>
  <c r="C236" i="92"/>
  <c r="C237" i="92"/>
  <c r="C238" i="92"/>
  <c r="C239" i="92"/>
  <c r="C240" i="92"/>
  <c r="C241" i="92"/>
  <c r="C242" i="92"/>
  <c r="C243" i="92"/>
  <c r="C244" i="92"/>
  <c r="C245" i="92"/>
  <c r="C246" i="92"/>
  <c r="C247" i="92"/>
  <c r="C248" i="92"/>
  <c r="C249" i="92"/>
  <c r="C250" i="92"/>
  <c r="C251" i="92"/>
  <c r="C252" i="92"/>
  <c r="C253" i="92"/>
  <c r="C254" i="92"/>
  <c r="C255" i="92"/>
  <c r="C256" i="92"/>
  <c r="C257" i="92"/>
  <c r="C258" i="92"/>
  <c r="C259" i="92"/>
  <c r="C260" i="92"/>
  <c r="C261" i="92"/>
  <c r="C262" i="92"/>
  <c r="C263" i="92"/>
  <c r="C264" i="92"/>
  <c r="C265" i="92"/>
  <c r="C266" i="92"/>
  <c r="C267" i="92"/>
  <c r="C268" i="92"/>
  <c r="C269" i="92"/>
  <c r="C270" i="92"/>
  <c r="C271" i="92"/>
  <c r="C272" i="92"/>
  <c r="C273" i="92"/>
  <c r="C274" i="92"/>
  <c r="C275" i="92"/>
  <c r="C276" i="92"/>
  <c r="C277" i="92"/>
  <c r="C278" i="92"/>
  <c r="C279" i="92"/>
  <c r="C280" i="92"/>
  <c r="C281" i="92"/>
  <c r="C282" i="92"/>
  <c r="C283" i="92"/>
  <c r="C284" i="92"/>
  <c r="C285" i="92"/>
  <c r="C286" i="92"/>
  <c r="C287" i="92"/>
  <c r="C288" i="92"/>
  <c r="C289" i="92"/>
  <c r="C290" i="92"/>
  <c r="C291" i="92"/>
  <c r="C292" i="92"/>
  <c r="C293" i="92"/>
  <c r="C294" i="92"/>
  <c r="C295" i="92"/>
  <c r="C296" i="92"/>
  <c r="C297" i="92"/>
  <c r="C298" i="92"/>
  <c r="C299" i="92"/>
  <c r="C300" i="92"/>
  <c r="C301" i="92"/>
  <c r="C302" i="92"/>
  <c r="C303" i="92"/>
  <c r="C304" i="92"/>
  <c r="C305" i="92"/>
  <c r="C306" i="92"/>
  <c r="C307" i="92"/>
  <c r="C308" i="92"/>
  <c r="C309" i="92"/>
  <c r="C310" i="92"/>
  <c r="C311" i="92"/>
  <c r="C312" i="92"/>
  <c r="C313" i="92"/>
  <c r="C314" i="92"/>
  <c r="C315" i="92"/>
  <c r="C316" i="92"/>
  <c r="C317" i="92"/>
  <c r="C318" i="92"/>
  <c r="C319" i="92"/>
  <c r="C320" i="92"/>
  <c r="C321" i="92"/>
  <c r="C322" i="92"/>
  <c r="C323" i="92"/>
  <c r="C324" i="92"/>
  <c r="C325" i="92"/>
  <c r="C326" i="92"/>
  <c r="C327" i="92"/>
  <c r="C328" i="92"/>
  <c r="C329" i="92"/>
  <c r="C330" i="92"/>
  <c r="C331" i="92"/>
  <c r="C332" i="92"/>
  <c r="C333" i="92"/>
  <c r="C334" i="92"/>
  <c r="C335" i="92"/>
  <c r="C336" i="92"/>
  <c r="C337" i="92"/>
  <c r="C338" i="92"/>
  <c r="C339" i="92"/>
  <c r="C340" i="92"/>
  <c r="C341" i="92"/>
  <c r="C342" i="92"/>
  <c r="C343" i="92"/>
  <c r="C344" i="92"/>
  <c r="C345" i="92"/>
  <c r="C346" i="92"/>
  <c r="C347" i="92"/>
  <c r="C348" i="92"/>
  <c r="C349" i="92"/>
  <c r="C350" i="92"/>
  <c r="C351" i="92"/>
  <c r="C352" i="92"/>
  <c r="C353" i="92"/>
  <c r="C354" i="92"/>
  <c r="C355" i="92"/>
  <c r="C356" i="92"/>
  <c r="C357" i="92"/>
  <c r="C358" i="92"/>
  <c r="C359" i="92"/>
  <c r="C360" i="92"/>
  <c r="C361" i="92"/>
  <c r="C362" i="92"/>
  <c r="C363" i="92"/>
  <c r="C364" i="92"/>
  <c r="C365" i="92"/>
  <c r="C366" i="92"/>
  <c r="C367" i="92"/>
  <c r="C368" i="92"/>
  <c r="C369" i="92"/>
  <c r="C370" i="92"/>
  <c r="C371" i="92"/>
  <c r="C372" i="92"/>
  <c r="C373" i="92"/>
  <c r="C374" i="92"/>
  <c r="C375" i="92"/>
  <c r="C376" i="92"/>
  <c r="C377" i="92"/>
  <c r="C378" i="92"/>
  <c r="C379" i="92"/>
  <c r="C380" i="92"/>
  <c r="C381" i="92"/>
  <c r="C382" i="92"/>
  <c r="C383" i="92"/>
  <c r="C384" i="92"/>
  <c r="C385" i="92"/>
  <c r="C386" i="92"/>
  <c r="C387" i="92"/>
  <c r="C388" i="92"/>
  <c r="C389" i="92"/>
  <c r="C390" i="92"/>
  <c r="C391" i="92"/>
  <c r="C392" i="92"/>
  <c r="C393" i="92"/>
  <c r="C394" i="92"/>
  <c r="C395" i="92"/>
  <c r="C396" i="92"/>
  <c r="C397" i="92"/>
  <c r="C398" i="92"/>
  <c r="C399" i="92"/>
  <c r="C400" i="92"/>
  <c r="C401" i="92"/>
  <c r="C402" i="92"/>
  <c r="C403" i="92"/>
  <c r="C404" i="92"/>
  <c r="C405" i="92"/>
  <c r="C406" i="92"/>
  <c r="C407" i="92"/>
  <c r="C408" i="92"/>
  <c r="C409" i="92"/>
  <c r="C410" i="92"/>
  <c r="C411" i="92"/>
  <c r="C412" i="92"/>
  <c r="C413" i="92"/>
  <c r="C414" i="92"/>
  <c r="C415" i="92"/>
  <c r="C416" i="92"/>
  <c r="C417" i="92"/>
  <c r="C418" i="92"/>
  <c r="C419" i="92"/>
  <c r="C420" i="92"/>
  <c r="C421" i="92"/>
  <c r="C422" i="92"/>
  <c r="C423" i="92"/>
  <c r="C424" i="92"/>
  <c r="C425" i="92"/>
  <c r="C426" i="92"/>
  <c r="C427" i="92"/>
  <c r="C428" i="92"/>
  <c r="C429" i="92"/>
  <c r="C430" i="92"/>
  <c r="C431" i="92"/>
  <c r="C432" i="92"/>
  <c r="C433" i="92"/>
  <c r="C434" i="92"/>
  <c r="C435" i="92"/>
  <c r="C436" i="92"/>
  <c r="C437" i="92"/>
  <c r="C438" i="92"/>
  <c r="C439" i="92"/>
  <c r="C440" i="92"/>
  <c r="C441" i="92"/>
  <c r="C442" i="92"/>
  <c r="C443" i="92"/>
  <c r="C444" i="92"/>
  <c r="C445" i="92"/>
  <c r="C446" i="92"/>
  <c r="C447" i="92"/>
  <c r="C448" i="92"/>
  <c r="C449" i="92"/>
  <c r="C450" i="92"/>
  <c r="C451" i="92"/>
  <c r="C452" i="92"/>
  <c r="C453" i="92"/>
  <c r="C454" i="92"/>
  <c r="C455" i="92"/>
  <c r="C456" i="92"/>
  <c r="C457" i="92"/>
  <c r="C458" i="92"/>
  <c r="C459" i="92"/>
  <c r="C460" i="92"/>
  <c r="C461" i="92"/>
  <c r="C462" i="92"/>
  <c r="C463" i="92"/>
  <c r="C464" i="92"/>
  <c r="C465" i="92"/>
  <c r="C466" i="92"/>
  <c r="C467" i="92"/>
  <c r="C468" i="92"/>
  <c r="C469" i="92"/>
  <c r="C470" i="92"/>
  <c r="C471" i="92"/>
  <c r="C472" i="92"/>
  <c r="C473" i="92"/>
  <c r="C474" i="92"/>
  <c r="C475" i="92"/>
  <c r="C476" i="92"/>
  <c r="C477" i="92"/>
  <c r="C478" i="92"/>
  <c r="C479" i="92"/>
  <c r="C480" i="92"/>
  <c r="C481" i="92"/>
  <c r="C482" i="92"/>
  <c r="C483" i="92"/>
  <c r="C484" i="92"/>
  <c r="C485" i="92"/>
  <c r="C486" i="92"/>
  <c r="C487" i="92"/>
  <c r="C488" i="92"/>
  <c r="C489" i="92"/>
  <c r="C490" i="92"/>
  <c r="C491" i="92"/>
  <c r="C492" i="92"/>
  <c r="C493" i="92"/>
  <c r="C494" i="92"/>
  <c r="C495" i="92"/>
  <c r="C496" i="92"/>
  <c r="C497" i="92"/>
  <c r="C498" i="92"/>
  <c r="C499" i="92"/>
  <c r="C500" i="92"/>
  <c r="C501" i="92"/>
  <c r="C502" i="92"/>
  <c r="C503" i="92"/>
  <c r="C504" i="92"/>
  <c r="C505" i="92"/>
  <c r="C506" i="92"/>
  <c r="C507" i="92"/>
  <c r="C508" i="92"/>
  <c r="C509" i="92"/>
  <c r="C510" i="92"/>
  <c r="C511" i="92"/>
  <c r="C512" i="92"/>
  <c r="C513" i="92"/>
  <c r="C514" i="92"/>
  <c r="C515" i="92"/>
  <c r="C516" i="92"/>
  <c r="C517" i="92"/>
  <c r="C518" i="92"/>
  <c r="C519" i="92"/>
  <c r="C520" i="92"/>
  <c r="C521" i="92"/>
  <c r="C522" i="92"/>
  <c r="C523" i="92"/>
  <c r="C524" i="92"/>
  <c r="C525" i="92"/>
  <c r="C526" i="92"/>
  <c r="C527" i="92"/>
  <c r="C528" i="92"/>
  <c r="C529" i="92"/>
  <c r="C530" i="92"/>
  <c r="C531" i="92"/>
  <c r="C532" i="92"/>
  <c r="C533" i="92"/>
  <c r="C534" i="92"/>
  <c r="C535" i="92"/>
  <c r="C536" i="92"/>
  <c r="C537" i="92"/>
  <c r="C538" i="92"/>
  <c r="C539" i="92"/>
  <c r="C540" i="92"/>
  <c r="C541" i="92"/>
  <c r="C542" i="92"/>
  <c r="C543" i="92"/>
  <c r="C544" i="92"/>
  <c r="C545" i="92"/>
  <c r="C546" i="92"/>
  <c r="C547" i="92"/>
  <c r="C548" i="92"/>
  <c r="C549" i="92"/>
  <c r="C550" i="92"/>
  <c r="C551" i="92"/>
  <c r="C552" i="92"/>
  <c r="C553" i="92"/>
  <c r="C554" i="92"/>
  <c r="C555" i="92"/>
  <c r="C556" i="92"/>
  <c r="C557" i="92"/>
  <c r="C558" i="92"/>
  <c r="C559" i="92"/>
  <c r="C560" i="92"/>
  <c r="C561" i="92"/>
  <c r="C562" i="92"/>
  <c r="C563" i="92"/>
  <c r="C564" i="92"/>
  <c r="C565" i="92"/>
  <c r="C566" i="92"/>
  <c r="C567" i="92"/>
  <c r="C568" i="92"/>
  <c r="C569" i="92"/>
  <c r="C570" i="92"/>
  <c r="C571" i="92"/>
  <c r="C572" i="92"/>
  <c r="C573" i="92"/>
  <c r="C574" i="92"/>
  <c r="C575" i="92"/>
  <c r="C576" i="92"/>
  <c r="C577" i="92"/>
  <c r="C578" i="92"/>
  <c r="C579" i="92"/>
  <c r="C580" i="92"/>
  <c r="C581" i="92"/>
  <c r="C582" i="92"/>
  <c r="C583" i="92"/>
  <c r="C584" i="92"/>
  <c r="C585" i="92"/>
  <c r="C586" i="92"/>
  <c r="C587" i="92"/>
  <c r="C588" i="92"/>
  <c r="C589" i="92"/>
  <c r="C590" i="92"/>
  <c r="C591" i="92"/>
  <c r="C592" i="92"/>
  <c r="C593" i="92"/>
  <c r="C594" i="92"/>
  <c r="C595" i="92"/>
  <c r="C596" i="92"/>
  <c r="C597" i="92"/>
  <c r="C598" i="92"/>
  <c r="C599" i="92"/>
  <c r="C600" i="92"/>
  <c r="C601" i="92"/>
  <c r="C602" i="92"/>
  <c r="C603" i="92"/>
  <c r="C604" i="92"/>
  <c r="C605" i="92"/>
  <c r="C606" i="92"/>
  <c r="C607" i="92"/>
  <c r="C608" i="92"/>
  <c r="C609" i="92"/>
  <c r="C610" i="92"/>
  <c r="C611" i="92"/>
  <c r="C612" i="92"/>
  <c r="C613" i="92"/>
  <c r="C614" i="92"/>
  <c r="C615" i="92"/>
  <c r="C616" i="92"/>
  <c r="C617" i="92"/>
  <c r="C618" i="92"/>
  <c r="C619" i="92"/>
  <c r="C620" i="92"/>
  <c r="C621" i="92"/>
  <c r="C622" i="92"/>
  <c r="C623" i="92"/>
  <c r="C624" i="92"/>
  <c r="C625" i="92"/>
  <c r="C626" i="92"/>
  <c r="C627" i="92"/>
  <c r="C628" i="92"/>
  <c r="C629" i="92"/>
  <c r="C630" i="92"/>
  <c r="C631" i="92"/>
  <c r="C632" i="92"/>
  <c r="C633" i="92"/>
  <c r="C634" i="92"/>
  <c r="C635" i="92"/>
  <c r="C636" i="92"/>
  <c r="C637" i="92"/>
  <c r="C638" i="92"/>
  <c r="C639" i="92"/>
  <c r="C640" i="92"/>
  <c r="C641" i="92"/>
  <c r="C642" i="92"/>
  <c r="C643" i="92"/>
  <c r="C644" i="92"/>
  <c r="C645" i="92"/>
  <c r="C646" i="92"/>
  <c r="C647" i="92"/>
  <c r="C648" i="92"/>
  <c r="C649" i="92"/>
  <c r="C650" i="92"/>
  <c r="C651" i="92"/>
  <c r="C652" i="92"/>
  <c r="C653" i="92"/>
  <c r="C654" i="92"/>
  <c r="C655" i="92"/>
  <c r="C656" i="92"/>
  <c r="C657" i="92"/>
  <c r="C658" i="92"/>
  <c r="C659" i="92"/>
  <c r="C660" i="92"/>
  <c r="C661" i="92"/>
  <c r="C662" i="92"/>
  <c r="C663" i="92"/>
  <c r="C664" i="92"/>
  <c r="C665" i="92"/>
  <c r="C666" i="92"/>
  <c r="C667" i="92"/>
  <c r="C668" i="92"/>
  <c r="C669" i="92"/>
  <c r="C670" i="92"/>
  <c r="C671" i="92"/>
  <c r="C672" i="92"/>
  <c r="C673" i="92"/>
  <c r="C674" i="92"/>
  <c r="C675" i="92"/>
  <c r="C676" i="92"/>
  <c r="C677" i="92"/>
  <c r="C678" i="92"/>
  <c r="C679" i="92"/>
  <c r="C680" i="92"/>
  <c r="C681" i="92"/>
  <c r="C682" i="92"/>
  <c r="C683" i="92"/>
  <c r="C684" i="92"/>
  <c r="C685" i="92"/>
  <c r="C686" i="92"/>
  <c r="C687" i="92"/>
  <c r="C688" i="92"/>
  <c r="C689" i="92"/>
  <c r="C690" i="92"/>
  <c r="C691" i="92"/>
  <c r="C692" i="92"/>
  <c r="C693" i="92"/>
  <c r="C694" i="92"/>
  <c r="C695" i="92"/>
  <c r="C696" i="92"/>
  <c r="C697" i="92"/>
  <c r="C698" i="92"/>
  <c r="C699" i="92"/>
  <c r="C700" i="92"/>
  <c r="C701" i="92"/>
  <c r="C702" i="92"/>
  <c r="C703" i="92"/>
  <c r="C704" i="92"/>
  <c r="C705" i="92"/>
  <c r="C706" i="92"/>
  <c r="C707" i="92"/>
  <c r="C708" i="92"/>
  <c r="C709" i="92"/>
  <c r="C710" i="92"/>
  <c r="C711" i="92"/>
  <c r="C712" i="92"/>
  <c r="C713" i="92"/>
  <c r="C714" i="92"/>
  <c r="C715" i="92"/>
  <c r="C716" i="92"/>
  <c r="C717" i="92"/>
  <c r="C718" i="92"/>
  <c r="C719" i="92"/>
  <c r="C720" i="92"/>
  <c r="C721" i="92"/>
  <c r="C722" i="92"/>
  <c r="C723" i="92"/>
  <c r="C724" i="92"/>
  <c r="C725" i="92"/>
  <c r="C726" i="92"/>
  <c r="C727" i="92"/>
  <c r="C728" i="92"/>
  <c r="C729" i="92"/>
  <c r="C730" i="92"/>
  <c r="C731" i="92"/>
  <c r="C732" i="92"/>
  <c r="C733" i="92"/>
  <c r="C734" i="92"/>
  <c r="C735" i="92"/>
  <c r="C736" i="92"/>
  <c r="C737" i="92"/>
  <c r="C738" i="92"/>
  <c r="C739" i="92"/>
  <c r="C740" i="92"/>
  <c r="C741" i="92"/>
  <c r="C742" i="92"/>
  <c r="C743" i="92"/>
  <c r="C744" i="92"/>
  <c r="C745" i="92"/>
  <c r="C746" i="92"/>
  <c r="C747" i="92"/>
  <c r="C748" i="92"/>
  <c r="C749" i="92"/>
  <c r="C750" i="92"/>
  <c r="C751" i="92"/>
  <c r="C752" i="92"/>
  <c r="C753" i="92"/>
  <c r="C754" i="92"/>
  <c r="C755" i="92"/>
  <c r="C756" i="92"/>
  <c r="C757" i="92"/>
  <c r="C758" i="92"/>
  <c r="C759" i="92"/>
  <c r="C760" i="92"/>
  <c r="C761" i="92"/>
  <c r="C762" i="92"/>
  <c r="C763" i="92"/>
  <c r="C764" i="92"/>
  <c r="C765" i="92"/>
  <c r="C766" i="92"/>
  <c r="C767" i="92"/>
  <c r="C768" i="92"/>
  <c r="C769" i="92"/>
  <c r="C770" i="92"/>
  <c r="C771" i="92"/>
  <c r="C772" i="92"/>
  <c r="C773" i="92"/>
  <c r="C774" i="92"/>
  <c r="C775" i="92"/>
  <c r="C776" i="92"/>
  <c r="C777" i="92"/>
  <c r="C778" i="92"/>
  <c r="C779" i="92"/>
  <c r="C780" i="92"/>
  <c r="C781" i="92"/>
  <c r="C782" i="92"/>
  <c r="C783" i="92"/>
  <c r="C784" i="92"/>
  <c r="C785" i="92"/>
  <c r="C786" i="92"/>
  <c r="C787" i="92"/>
  <c r="C788" i="92"/>
  <c r="C789" i="92"/>
  <c r="C790" i="92"/>
  <c r="C791" i="92"/>
  <c r="C792" i="92"/>
  <c r="C793" i="92"/>
  <c r="C794" i="92"/>
  <c r="C795" i="92"/>
  <c r="C796" i="92"/>
  <c r="C797" i="92"/>
  <c r="C798" i="92"/>
  <c r="C799" i="92"/>
  <c r="C800" i="92"/>
  <c r="C801" i="92"/>
  <c r="C802" i="92"/>
  <c r="C803" i="92"/>
  <c r="C804" i="92"/>
  <c r="C805" i="92"/>
  <c r="C806" i="92"/>
  <c r="C807" i="92"/>
  <c r="C808" i="92"/>
  <c r="C809" i="92"/>
  <c r="C810" i="92"/>
  <c r="C811" i="92"/>
  <c r="C812" i="92"/>
  <c r="C813" i="92"/>
  <c r="C814" i="92"/>
  <c r="C815" i="92"/>
  <c r="C816" i="92"/>
  <c r="C817" i="92"/>
  <c r="C818" i="92"/>
  <c r="C819" i="92"/>
  <c r="C820" i="92"/>
  <c r="C821" i="92"/>
  <c r="C822" i="92"/>
  <c r="C823" i="92"/>
  <c r="C824" i="92"/>
  <c r="C825" i="92"/>
  <c r="C826" i="92"/>
  <c r="C827" i="92"/>
  <c r="C828" i="92"/>
  <c r="C829" i="92"/>
  <c r="C830" i="92"/>
  <c r="C831" i="92"/>
  <c r="C832" i="92"/>
  <c r="C833" i="92"/>
  <c r="C834" i="92"/>
  <c r="C835" i="92"/>
  <c r="C836" i="92"/>
  <c r="C837" i="92"/>
  <c r="C838" i="92"/>
  <c r="C839" i="92"/>
  <c r="C840" i="92"/>
  <c r="C841" i="92"/>
  <c r="C842" i="92"/>
  <c r="C843" i="92"/>
  <c r="C844" i="92"/>
  <c r="C845" i="92"/>
  <c r="C846" i="92"/>
  <c r="C847" i="92"/>
  <c r="C848" i="92"/>
  <c r="C849" i="92"/>
  <c r="C850" i="92"/>
  <c r="C851" i="92"/>
  <c r="C852" i="92"/>
  <c r="C853" i="92"/>
  <c r="C854" i="92"/>
  <c r="C855" i="92"/>
  <c r="C856" i="92"/>
  <c r="C857" i="92"/>
  <c r="C858" i="92"/>
  <c r="C859" i="92"/>
  <c r="C860" i="92"/>
  <c r="C861" i="92"/>
  <c r="C862" i="92"/>
  <c r="C863" i="92"/>
  <c r="C864" i="92"/>
  <c r="C865" i="92"/>
  <c r="C866" i="92"/>
  <c r="C867" i="92"/>
  <c r="C868" i="92"/>
  <c r="C869" i="92"/>
  <c r="C870" i="92"/>
  <c r="C871" i="92"/>
  <c r="C872" i="92"/>
  <c r="C873" i="92"/>
  <c r="C874" i="92"/>
  <c r="C875" i="92"/>
  <c r="C876" i="92"/>
  <c r="C877" i="92"/>
  <c r="C878" i="92"/>
  <c r="C879" i="92"/>
  <c r="C880" i="92"/>
  <c r="C881" i="92"/>
  <c r="C882" i="92"/>
  <c r="C883" i="92"/>
  <c r="C884" i="92"/>
  <c r="C885" i="92"/>
  <c r="C886" i="92"/>
  <c r="C887" i="92"/>
  <c r="C888" i="92"/>
  <c r="C889" i="92"/>
  <c r="C890" i="92"/>
  <c r="C891" i="92"/>
  <c r="C892" i="92"/>
  <c r="C893" i="92"/>
  <c r="C894" i="92"/>
  <c r="C895" i="92"/>
  <c r="C896" i="92"/>
  <c r="C897" i="92"/>
  <c r="C898" i="92"/>
  <c r="C899" i="92"/>
  <c r="C900" i="92"/>
  <c r="C901" i="92"/>
  <c r="C902" i="92"/>
  <c r="C903" i="92"/>
  <c r="C904" i="92"/>
  <c r="C905" i="92"/>
  <c r="C906" i="92"/>
  <c r="C907" i="92"/>
  <c r="C908" i="92"/>
  <c r="C909" i="92"/>
  <c r="C910" i="92"/>
  <c r="C911" i="92"/>
  <c r="C912" i="92"/>
  <c r="C913" i="92"/>
  <c r="C914" i="92"/>
  <c r="C915" i="92"/>
  <c r="C916" i="92"/>
  <c r="C917" i="92"/>
  <c r="C918" i="92"/>
  <c r="C919" i="92"/>
  <c r="C920" i="92"/>
  <c r="C921" i="92"/>
  <c r="C922" i="92"/>
  <c r="C923" i="92"/>
  <c r="C924" i="92"/>
  <c r="C925" i="92"/>
  <c r="C926" i="92"/>
  <c r="C927" i="92"/>
  <c r="C928" i="92"/>
  <c r="C929" i="92"/>
  <c r="C930" i="92"/>
  <c r="C931" i="92"/>
  <c r="C932" i="92"/>
  <c r="C933" i="92"/>
  <c r="C934" i="92"/>
  <c r="C935" i="92"/>
  <c r="C936" i="92"/>
  <c r="C937" i="92"/>
  <c r="C938" i="92"/>
  <c r="C939" i="92"/>
  <c r="C940" i="92"/>
  <c r="C941" i="92"/>
  <c r="C942" i="92"/>
  <c r="C943" i="92"/>
  <c r="C944" i="92"/>
  <c r="C945" i="92"/>
  <c r="C946" i="92"/>
  <c r="C947" i="92"/>
  <c r="C948" i="92"/>
  <c r="C949" i="92"/>
  <c r="C950" i="92"/>
  <c r="C951" i="92"/>
  <c r="C952" i="92"/>
  <c r="C953" i="92"/>
  <c r="C954" i="92"/>
  <c r="C955" i="92"/>
  <c r="C956" i="92"/>
  <c r="C957" i="92"/>
  <c r="C958" i="92"/>
  <c r="C959" i="92"/>
  <c r="C960" i="92"/>
  <c r="C961" i="92"/>
  <c r="C962" i="92"/>
  <c r="C963" i="92"/>
  <c r="C964" i="92"/>
  <c r="C965" i="92"/>
  <c r="C966" i="92"/>
  <c r="C967" i="92"/>
  <c r="C968" i="92"/>
  <c r="C969" i="92"/>
  <c r="C970" i="92"/>
  <c r="C971" i="92"/>
  <c r="C972" i="92"/>
  <c r="C973" i="92"/>
  <c r="C974" i="92"/>
  <c r="C975" i="92"/>
  <c r="C976" i="92"/>
  <c r="C977" i="92"/>
  <c r="C978" i="92"/>
  <c r="C979" i="92"/>
  <c r="C980" i="92"/>
  <c r="C981" i="92"/>
  <c r="C982" i="92"/>
  <c r="C983" i="92"/>
  <c r="C984" i="92"/>
  <c r="C985" i="92"/>
  <c r="C986" i="92"/>
  <c r="C987" i="92"/>
  <c r="C988" i="92"/>
  <c r="C989" i="92"/>
  <c r="C990" i="92"/>
  <c r="C991" i="92"/>
  <c r="C992" i="92"/>
  <c r="C993" i="92"/>
  <c r="C994" i="92"/>
  <c r="C995" i="92"/>
  <c r="C996" i="92"/>
  <c r="C997" i="92"/>
  <c r="C998" i="92"/>
  <c r="C999" i="92"/>
  <c r="C1000" i="92"/>
  <c r="C1001" i="92"/>
  <c r="C1002" i="92"/>
  <c r="C1003" i="92"/>
  <c r="C1004" i="92"/>
  <c r="C1005" i="92"/>
  <c r="C1006" i="92"/>
  <c r="C1007" i="92"/>
  <c r="C1008" i="92"/>
  <c r="C1009" i="92"/>
  <c r="C1010" i="92"/>
  <c r="C1011" i="92"/>
  <c r="C1012" i="92"/>
  <c r="C1013" i="92"/>
  <c r="C1014" i="92"/>
  <c r="C1015" i="92"/>
  <c r="C1016" i="92"/>
  <c r="C1017" i="92"/>
  <c r="C1018" i="92"/>
  <c r="C1019" i="92"/>
  <c r="C1020" i="92"/>
  <c r="C1021" i="92"/>
  <c r="C1022" i="92"/>
  <c r="C1023" i="92"/>
  <c r="C1024" i="92"/>
  <c r="C1025" i="92"/>
  <c r="C1026" i="92"/>
  <c r="C1027" i="92"/>
  <c r="C1028" i="92"/>
  <c r="C1029" i="92"/>
  <c r="C1030" i="92"/>
  <c r="C1031" i="92"/>
  <c r="C1032" i="92"/>
  <c r="C1033" i="92"/>
  <c r="C1034" i="92"/>
  <c r="C1035" i="92"/>
  <c r="C1036" i="92"/>
  <c r="C1037" i="92"/>
  <c r="C1038" i="92"/>
  <c r="C1039" i="92"/>
  <c r="C1040" i="92"/>
  <c r="C1041" i="92"/>
  <c r="C1042" i="92"/>
  <c r="C1043" i="92"/>
  <c r="C1044" i="92"/>
  <c r="C1045" i="92"/>
  <c r="C1046" i="92"/>
  <c r="C1047" i="92"/>
  <c r="C1048" i="92"/>
  <c r="C1049" i="92"/>
  <c r="C1050" i="92"/>
  <c r="C1051" i="92"/>
  <c r="C1052" i="92"/>
  <c r="C1053" i="92"/>
  <c r="C1054" i="92"/>
  <c r="C1055" i="92"/>
  <c r="C1056" i="92"/>
  <c r="C1057" i="92"/>
  <c r="C1058" i="92"/>
  <c r="C1059" i="92"/>
  <c r="C1060" i="92"/>
  <c r="C1061" i="92"/>
  <c r="C1062" i="92"/>
  <c r="C1063" i="92"/>
  <c r="C1064" i="92"/>
  <c r="C1065" i="92"/>
  <c r="C1066" i="92"/>
  <c r="C1067" i="92"/>
  <c r="C1068" i="92"/>
  <c r="C1069" i="92"/>
  <c r="C1070" i="92"/>
  <c r="C1071" i="92"/>
  <c r="C1072" i="92"/>
  <c r="C1073" i="92"/>
  <c r="C1074" i="92"/>
  <c r="C1075" i="92"/>
  <c r="C1076" i="92"/>
  <c r="C1077" i="92"/>
  <c r="C1078" i="92"/>
  <c r="C1079" i="92"/>
  <c r="C1080" i="92"/>
  <c r="C1081" i="92"/>
  <c r="C1082" i="92"/>
  <c r="C1083" i="92"/>
  <c r="C1084" i="92"/>
  <c r="C1085" i="92"/>
  <c r="C1086" i="92"/>
  <c r="C1087" i="92"/>
  <c r="C1088" i="92"/>
  <c r="C1089" i="92"/>
  <c r="C1090" i="92"/>
  <c r="C1091" i="92"/>
  <c r="C1092" i="92"/>
  <c r="C1093" i="92"/>
  <c r="C1094" i="92"/>
  <c r="C1095" i="92"/>
  <c r="C1096" i="92"/>
  <c r="C1097" i="92"/>
  <c r="C1098" i="92"/>
  <c r="C1099" i="92"/>
  <c r="C1100" i="92"/>
  <c r="C1101" i="92"/>
  <c r="C1102" i="92"/>
  <c r="C1103" i="92"/>
  <c r="C1104" i="92"/>
  <c r="C1105" i="92"/>
  <c r="C1106" i="92"/>
  <c r="C1107" i="92"/>
  <c r="C1108" i="92"/>
  <c r="C1109" i="92"/>
  <c r="C1110" i="92"/>
  <c r="C1111" i="92"/>
  <c r="C1112" i="92"/>
  <c r="C1113" i="92"/>
  <c r="C1114" i="92"/>
  <c r="C1115" i="92"/>
  <c r="C1116" i="92"/>
  <c r="C1117" i="92"/>
  <c r="C1118" i="92"/>
  <c r="C1119" i="92"/>
  <c r="C1120" i="92"/>
  <c r="C1121" i="92"/>
  <c r="C1122" i="92"/>
  <c r="C1123" i="92"/>
  <c r="C1124" i="92"/>
  <c r="C1125" i="92"/>
  <c r="C1126" i="92"/>
  <c r="C1127" i="92"/>
  <c r="C1128" i="92"/>
  <c r="C1129" i="92"/>
  <c r="C1130" i="92"/>
  <c r="C1131" i="92"/>
  <c r="C1132" i="92"/>
  <c r="C1133" i="92"/>
  <c r="C1134" i="92"/>
  <c r="C1135" i="92"/>
  <c r="C1136" i="92"/>
  <c r="C1137" i="92"/>
  <c r="C1138" i="92"/>
  <c r="C1139" i="92"/>
  <c r="C1140" i="92"/>
  <c r="C1141" i="92"/>
  <c r="C1142" i="92"/>
  <c r="C1143" i="92"/>
  <c r="C1144" i="92"/>
  <c r="C1145" i="92"/>
  <c r="C1146" i="92"/>
  <c r="C1147" i="92"/>
  <c r="C1148" i="92"/>
  <c r="C1149" i="92"/>
  <c r="C1150" i="92"/>
  <c r="C1151" i="92"/>
  <c r="C1152" i="92"/>
  <c r="C1153" i="92"/>
  <c r="C1154" i="92"/>
  <c r="C1155" i="92"/>
  <c r="C1156" i="92"/>
  <c r="C1157" i="92"/>
  <c r="C1158" i="92"/>
  <c r="C1159" i="92"/>
  <c r="C1160" i="92"/>
  <c r="C1161" i="92"/>
  <c r="C1162" i="92"/>
  <c r="C1163" i="92"/>
  <c r="C1164" i="92"/>
  <c r="C1165" i="92"/>
  <c r="C1166" i="92"/>
  <c r="C1167" i="92"/>
  <c r="C1168" i="92"/>
  <c r="C1169" i="92"/>
  <c r="C1170" i="92"/>
  <c r="C1171" i="92"/>
  <c r="C1172" i="92"/>
  <c r="C1173" i="92"/>
  <c r="C1174" i="92"/>
  <c r="C1175" i="92"/>
  <c r="C1176" i="92"/>
  <c r="C1177" i="92"/>
  <c r="C1178" i="92"/>
  <c r="C1179" i="92"/>
  <c r="C1180" i="92"/>
  <c r="C1181" i="92"/>
  <c r="C1182" i="92"/>
  <c r="C1183" i="92"/>
  <c r="C1184" i="92"/>
  <c r="C1185" i="92"/>
  <c r="C1186" i="92"/>
  <c r="C1187" i="92"/>
  <c r="C1188" i="92"/>
  <c r="C1189" i="92"/>
  <c r="C1190" i="92"/>
  <c r="C1191" i="92"/>
  <c r="C1192" i="92"/>
  <c r="C1193" i="92"/>
  <c r="C1194" i="92"/>
  <c r="C1195" i="92"/>
  <c r="C1196" i="92"/>
  <c r="C1197" i="92"/>
  <c r="C1198" i="92"/>
  <c r="C1199" i="92"/>
  <c r="C1200" i="92"/>
  <c r="C1201" i="92"/>
  <c r="C1202" i="92"/>
  <c r="C1203" i="92"/>
  <c r="C1204" i="92"/>
  <c r="C1205" i="92"/>
  <c r="C1206" i="92"/>
  <c r="C1207" i="92"/>
  <c r="C1208" i="92"/>
  <c r="C1209" i="92"/>
  <c r="C1210" i="92"/>
  <c r="C1211" i="92"/>
  <c r="C1212" i="92"/>
  <c r="C1213" i="92"/>
  <c r="C1214" i="92"/>
  <c r="C1215" i="92"/>
  <c r="C1216" i="92"/>
  <c r="C1217" i="92"/>
  <c r="C1218" i="92"/>
  <c r="C1219" i="92"/>
  <c r="C1220" i="92"/>
  <c r="C1221" i="92"/>
  <c r="C1222" i="92"/>
  <c r="C1223" i="92"/>
  <c r="C1224" i="92"/>
  <c r="C1225" i="92"/>
  <c r="C1226" i="92"/>
  <c r="C1227" i="92"/>
  <c r="C1228" i="92"/>
  <c r="C1229" i="92"/>
  <c r="C1230" i="92"/>
  <c r="C1231" i="92"/>
  <c r="C1232" i="92"/>
  <c r="C1233" i="92"/>
  <c r="C1234" i="92"/>
  <c r="C1235" i="92"/>
  <c r="C1236" i="92"/>
  <c r="C1237" i="92"/>
  <c r="C1238" i="92"/>
  <c r="C1239" i="92"/>
  <c r="C1240" i="92"/>
  <c r="C1241" i="92"/>
  <c r="C1242" i="92"/>
  <c r="C1243" i="92"/>
  <c r="C1244" i="92"/>
  <c r="C1245" i="92"/>
  <c r="C1246" i="92"/>
  <c r="C1247" i="92"/>
  <c r="C1248" i="92"/>
  <c r="C1249" i="92"/>
  <c r="C1250" i="92"/>
  <c r="C1251" i="92"/>
  <c r="C1252" i="92"/>
  <c r="C1253" i="92"/>
  <c r="C1254" i="92"/>
  <c r="C1255" i="92"/>
  <c r="C1256" i="92"/>
  <c r="C1257" i="92"/>
  <c r="C1258" i="92"/>
  <c r="C1259" i="92"/>
  <c r="C1260" i="92"/>
  <c r="C1261" i="92"/>
  <c r="C1262" i="92"/>
  <c r="C1263" i="92"/>
  <c r="C1264" i="92"/>
  <c r="C1265" i="92"/>
  <c r="C1266" i="92"/>
  <c r="C1267" i="92"/>
  <c r="C1268" i="92"/>
  <c r="C1269" i="92"/>
  <c r="C1270" i="92"/>
  <c r="C1271" i="92"/>
  <c r="C1272" i="92"/>
  <c r="C1273" i="92"/>
  <c r="C1274" i="92"/>
  <c r="C1275" i="92"/>
  <c r="C1276" i="92"/>
  <c r="C1277" i="92"/>
  <c r="C1278" i="92"/>
  <c r="C1279" i="92"/>
  <c r="C1280" i="92"/>
  <c r="C1281" i="92"/>
  <c r="C1282" i="92"/>
  <c r="C1283" i="92"/>
  <c r="C1284" i="92"/>
  <c r="C1285" i="92"/>
  <c r="C1286" i="92"/>
  <c r="C1287" i="92"/>
  <c r="C1288" i="92"/>
  <c r="C1289" i="92"/>
  <c r="C1290" i="92"/>
  <c r="C1291" i="92"/>
  <c r="C1292" i="92"/>
  <c r="C1293" i="92"/>
  <c r="C1294" i="92"/>
  <c r="C1295" i="92"/>
  <c r="C1296" i="92"/>
  <c r="C1297" i="92"/>
  <c r="C1298" i="92"/>
  <c r="C1299" i="92"/>
  <c r="C1300" i="92"/>
  <c r="C1301" i="92"/>
  <c r="C1302" i="92"/>
  <c r="C1303" i="92"/>
  <c r="C1304" i="92"/>
  <c r="C1305" i="92"/>
  <c r="C1306" i="92"/>
  <c r="C1307" i="92"/>
  <c r="C1308" i="92"/>
  <c r="C1309" i="92"/>
  <c r="C1310" i="92"/>
  <c r="C1311" i="92"/>
  <c r="C1312" i="92"/>
  <c r="C1313" i="92"/>
  <c r="C1314" i="92"/>
  <c r="C1315" i="92"/>
  <c r="C1316" i="92"/>
  <c r="C1317" i="92"/>
  <c r="C1318" i="92"/>
  <c r="C1319" i="92"/>
  <c r="C1320" i="92"/>
  <c r="C1321" i="92"/>
  <c r="C1322" i="92"/>
  <c r="C1323" i="92"/>
  <c r="C1324" i="92"/>
  <c r="C1325" i="92"/>
  <c r="C1326" i="92"/>
  <c r="C1327" i="92"/>
  <c r="C1328" i="92"/>
  <c r="C1329" i="92"/>
  <c r="C1330" i="92"/>
  <c r="C1331" i="92"/>
  <c r="C1332" i="92"/>
  <c r="C1333" i="92"/>
  <c r="C1334" i="92"/>
  <c r="C1335" i="92"/>
  <c r="C1336" i="92"/>
  <c r="C1337" i="92"/>
  <c r="C1338" i="92"/>
  <c r="C1339" i="92"/>
  <c r="C1340" i="92"/>
  <c r="C1341" i="92"/>
  <c r="C1342" i="92"/>
  <c r="C1343" i="92"/>
  <c r="C1344" i="92"/>
  <c r="C1345" i="92"/>
  <c r="C1346" i="92"/>
  <c r="C1347" i="92"/>
  <c r="C1348" i="92"/>
  <c r="C1349" i="92"/>
  <c r="C1350" i="92"/>
  <c r="C1351" i="92"/>
  <c r="C1352" i="92"/>
  <c r="C1353" i="92"/>
  <c r="C1354" i="92"/>
  <c r="C1355" i="92"/>
  <c r="C1356" i="92"/>
  <c r="C1357" i="92"/>
  <c r="C1358" i="92"/>
  <c r="C1359" i="92"/>
  <c r="C1360" i="92"/>
  <c r="C1361" i="92"/>
  <c r="C1362" i="92"/>
  <c r="C1363" i="92"/>
  <c r="C1364" i="92"/>
  <c r="C1365" i="92"/>
  <c r="C1366" i="92"/>
  <c r="C1367" i="92"/>
  <c r="C1368" i="92"/>
  <c r="C1369" i="92"/>
  <c r="C1370" i="92"/>
  <c r="C1371" i="92"/>
  <c r="C1372" i="92"/>
  <c r="C1373" i="92"/>
  <c r="C1374" i="92"/>
  <c r="C1375" i="92"/>
  <c r="C1376" i="92"/>
  <c r="C1377" i="92"/>
  <c r="C1378" i="92"/>
  <c r="C1379" i="92"/>
  <c r="C1380" i="92"/>
  <c r="C1381" i="92"/>
  <c r="C1382" i="92"/>
  <c r="C1383" i="92"/>
  <c r="C1384" i="92"/>
  <c r="C1385" i="92"/>
  <c r="C1386" i="92"/>
  <c r="C1387" i="92"/>
  <c r="C1388" i="92"/>
  <c r="C1389" i="92"/>
  <c r="C1390" i="92"/>
  <c r="C1391" i="92"/>
  <c r="C1392" i="92"/>
  <c r="C1393" i="92"/>
  <c r="C1394" i="92"/>
  <c r="C1395" i="92"/>
  <c r="C1396" i="92"/>
  <c r="C1397" i="92"/>
  <c r="C1398" i="92"/>
  <c r="C1399" i="92"/>
  <c r="C1400" i="92"/>
  <c r="C1401" i="92"/>
  <c r="C1402" i="92"/>
  <c r="C1403" i="92"/>
  <c r="C1404" i="92"/>
  <c r="C1405" i="92"/>
  <c r="C1406" i="92"/>
  <c r="C1407" i="92"/>
  <c r="C1408" i="92"/>
  <c r="C1409" i="92"/>
  <c r="C1410" i="92"/>
  <c r="C1411" i="92"/>
  <c r="C1412" i="92"/>
  <c r="C1413" i="92"/>
  <c r="C1414" i="92"/>
  <c r="C1415" i="92"/>
  <c r="C1416" i="92"/>
  <c r="C1417" i="92"/>
  <c r="C1418" i="92"/>
  <c r="C1419" i="92"/>
  <c r="C1420" i="92"/>
  <c r="C1421" i="92"/>
  <c r="C1422" i="92"/>
  <c r="C1423" i="92"/>
  <c r="C1424" i="92"/>
  <c r="C1425" i="92"/>
  <c r="C1426" i="92"/>
  <c r="C1427" i="92"/>
  <c r="C1428" i="92"/>
  <c r="C1429" i="92"/>
  <c r="C1430" i="92"/>
  <c r="C1431" i="92"/>
  <c r="C1432" i="92"/>
  <c r="C1433" i="92"/>
  <c r="C1434" i="92"/>
  <c r="C1435" i="92"/>
  <c r="C1436" i="92"/>
  <c r="C1437" i="92"/>
  <c r="C1438" i="92"/>
  <c r="C1439" i="92"/>
  <c r="C1440" i="92"/>
  <c r="C1441" i="92"/>
  <c r="C1442" i="92"/>
  <c r="C1443" i="92"/>
  <c r="C1444" i="92"/>
  <c r="C1445" i="92"/>
  <c r="C1446" i="92"/>
  <c r="C1447" i="92"/>
  <c r="C1448" i="92"/>
  <c r="C1449" i="92"/>
  <c r="C1450" i="92"/>
  <c r="C1451" i="92"/>
  <c r="C1452" i="92"/>
  <c r="C1453" i="92"/>
  <c r="C1454" i="92"/>
  <c r="C1455" i="92"/>
  <c r="C1456" i="92"/>
  <c r="C1457" i="92"/>
  <c r="C1458" i="92"/>
  <c r="C1459" i="92"/>
  <c r="C1460" i="92"/>
  <c r="C1461" i="92"/>
  <c r="C1462" i="92"/>
  <c r="C1463" i="92"/>
  <c r="C1464" i="92"/>
  <c r="C1465" i="92"/>
  <c r="C1466" i="92"/>
  <c r="C1467" i="92"/>
  <c r="C1468" i="92"/>
  <c r="C1469" i="92"/>
  <c r="C1470" i="92"/>
  <c r="C1471" i="92"/>
  <c r="C1472" i="92"/>
  <c r="C1473" i="92"/>
  <c r="C1474" i="92"/>
  <c r="C1475" i="92"/>
  <c r="C1476" i="92"/>
  <c r="C1477" i="92"/>
  <c r="C1478" i="92"/>
  <c r="C1479" i="92"/>
  <c r="C1480" i="92"/>
  <c r="C1481" i="92"/>
  <c r="C1482" i="92"/>
  <c r="C1483" i="92"/>
  <c r="C1484" i="92"/>
  <c r="C1485" i="92"/>
  <c r="C1486" i="92"/>
  <c r="C1487" i="92"/>
  <c r="C1488" i="92"/>
  <c r="C1489" i="92"/>
  <c r="C1490" i="92"/>
  <c r="C1491" i="92"/>
  <c r="C1492" i="92"/>
  <c r="C1493" i="92"/>
  <c r="C1494" i="92"/>
  <c r="C1495" i="92"/>
  <c r="C1496" i="92"/>
  <c r="C1497" i="92"/>
  <c r="C1498" i="92"/>
  <c r="C1499" i="92"/>
  <c r="C1500" i="92"/>
  <c r="C1501" i="92"/>
  <c r="C1502" i="92"/>
  <c r="C1503" i="92"/>
  <c r="C1504" i="92"/>
  <c r="C1505" i="92"/>
  <c r="C1506" i="92"/>
  <c r="C1507" i="92"/>
  <c r="C1508" i="92"/>
  <c r="C1509" i="92"/>
  <c r="C1510" i="92"/>
  <c r="C1511" i="92"/>
  <c r="C1512" i="92"/>
  <c r="C1513" i="92"/>
  <c r="C1514" i="92"/>
  <c r="C1515" i="92"/>
  <c r="C1516" i="92"/>
  <c r="C1517" i="92"/>
  <c r="C1518" i="92"/>
  <c r="C1519" i="92"/>
  <c r="C1520" i="92"/>
  <c r="C1521" i="92"/>
  <c r="C1522" i="92"/>
  <c r="C1523" i="92"/>
  <c r="C1524" i="92"/>
  <c r="C1525" i="92"/>
  <c r="C1526" i="92"/>
  <c r="C1527" i="92"/>
  <c r="C1528" i="92"/>
  <c r="C1529" i="92"/>
  <c r="C1530" i="92"/>
  <c r="C1531" i="92"/>
  <c r="C1532" i="92"/>
  <c r="C1533" i="92"/>
  <c r="C1534" i="92"/>
  <c r="C1535" i="92"/>
  <c r="C1536" i="92"/>
  <c r="C1537" i="92"/>
  <c r="C1538" i="92"/>
  <c r="C1539" i="92"/>
  <c r="C1540" i="92"/>
  <c r="C1541" i="92"/>
  <c r="C1542" i="92"/>
  <c r="C1543" i="92"/>
  <c r="C1544" i="92"/>
  <c r="C1545" i="92"/>
  <c r="C1546" i="92"/>
  <c r="C1547" i="92"/>
  <c r="C1548" i="92"/>
  <c r="C1549" i="92"/>
  <c r="C1550" i="92"/>
  <c r="C1551" i="92"/>
  <c r="C1552" i="92"/>
  <c r="C1553" i="92"/>
  <c r="C1554" i="92"/>
  <c r="C1555" i="92"/>
  <c r="C1556" i="92"/>
  <c r="C1557" i="92"/>
  <c r="C1558" i="92"/>
  <c r="C1559" i="92"/>
  <c r="C1560" i="92"/>
  <c r="C1561" i="92"/>
  <c r="C1562" i="92"/>
  <c r="C1563" i="92"/>
  <c r="C1564" i="92"/>
  <c r="C1565" i="92"/>
  <c r="C1566" i="92"/>
  <c r="C1567" i="92"/>
  <c r="C1568" i="92"/>
  <c r="C1569" i="92"/>
  <c r="C1570" i="92"/>
  <c r="C1571" i="92"/>
  <c r="C1572" i="92"/>
  <c r="C1573" i="92"/>
  <c r="C1574" i="92"/>
  <c r="C1575" i="92"/>
  <c r="C1576" i="92"/>
  <c r="C1577" i="92"/>
  <c r="C1578" i="92"/>
  <c r="C1579" i="92"/>
  <c r="C1580" i="92"/>
  <c r="C1581" i="92"/>
  <c r="C1582" i="92"/>
  <c r="C1583" i="92"/>
  <c r="C1584" i="92"/>
  <c r="C1585" i="92"/>
  <c r="C1586" i="92"/>
  <c r="C1587" i="92"/>
  <c r="C1588" i="92"/>
  <c r="C1589" i="92"/>
  <c r="C1590" i="92"/>
  <c r="C1591" i="92"/>
  <c r="C1592" i="92"/>
  <c r="C1593" i="92"/>
  <c r="C1594" i="92"/>
  <c r="C1595" i="92"/>
  <c r="C1596" i="92"/>
  <c r="C1597" i="92"/>
  <c r="C1598" i="92"/>
  <c r="C1599" i="92"/>
  <c r="C1600" i="92"/>
  <c r="C1601" i="92"/>
  <c r="C1602" i="92"/>
  <c r="C1603" i="92"/>
  <c r="C1604" i="92"/>
  <c r="C1605" i="92"/>
  <c r="C1606" i="92"/>
  <c r="C1607" i="92"/>
  <c r="C1608" i="92"/>
  <c r="C1609" i="92"/>
  <c r="C1610" i="92"/>
  <c r="C1611" i="92"/>
  <c r="C1612" i="92"/>
  <c r="C1613" i="92"/>
  <c r="C1614" i="92"/>
  <c r="C1615" i="92"/>
  <c r="C1616" i="92"/>
  <c r="C1617" i="92"/>
  <c r="C1618" i="92"/>
  <c r="C1619" i="92"/>
  <c r="C1620" i="92"/>
  <c r="C1621" i="92"/>
  <c r="C1622" i="92"/>
  <c r="C1623" i="92"/>
  <c r="C1624" i="92"/>
  <c r="C1625" i="92"/>
  <c r="C1626" i="92"/>
  <c r="C1627" i="92"/>
  <c r="C1628" i="92"/>
  <c r="C1629" i="92"/>
  <c r="C1630" i="92"/>
  <c r="C1631" i="92"/>
  <c r="C1632" i="92"/>
  <c r="C1633" i="92"/>
  <c r="C1634" i="92"/>
  <c r="C1635" i="92"/>
  <c r="C1636" i="92"/>
  <c r="C1637" i="92"/>
  <c r="C1638" i="92"/>
  <c r="C1639" i="92"/>
  <c r="C1640" i="92"/>
  <c r="C1641" i="92"/>
  <c r="C1642" i="92"/>
  <c r="C1643" i="92"/>
  <c r="C1644" i="92"/>
  <c r="C1645" i="92"/>
  <c r="C1646" i="92"/>
  <c r="C1647" i="92"/>
  <c r="C1648" i="92"/>
  <c r="C1649" i="92"/>
  <c r="C1650" i="92"/>
  <c r="C1651" i="92"/>
  <c r="C1652" i="92"/>
  <c r="C1653" i="92"/>
  <c r="C1654" i="92"/>
  <c r="C1655" i="92"/>
  <c r="C1656" i="92"/>
  <c r="C1657" i="92"/>
  <c r="C1658" i="92"/>
  <c r="C1659" i="92"/>
  <c r="C1660" i="92"/>
  <c r="C1661" i="92"/>
  <c r="C1662" i="92"/>
  <c r="C1663" i="92"/>
  <c r="C1664" i="92"/>
  <c r="C1665" i="92"/>
  <c r="C1666" i="92"/>
  <c r="C1667" i="92"/>
  <c r="C1668" i="92"/>
  <c r="C1669" i="92"/>
  <c r="C1670" i="92"/>
  <c r="C1671" i="92"/>
  <c r="C1672" i="92"/>
  <c r="C1673" i="92"/>
  <c r="C1674" i="92"/>
  <c r="C1675" i="92"/>
  <c r="C1676" i="92"/>
  <c r="C1677" i="92"/>
  <c r="C1678" i="92"/>
  <c r="C1679" i="92"/>
  <c r="C1680" i="92"/>
  <c r="C1681" i="92"/>
  <c r="C1682" i="92"/>
  <c r="C1683" i="92"/>
  <c r="C1684" i="92"/>
  <c r="C1685" i="92"/>
  <c r="C1686" i="92"/>
  <c r="C1687" i="92"/>
  <c r="C1688" i="92"/>
  <c r="C1689" i="92"/>
  <c r="C1690" i="92"/>
  <c r="C1691" i="92"/>
  <c r="C1692" i="92"/>
  <c r="C1693" i="92"/>
  <c r="C1694" i="92"/>
  <c r="C1695" i="92"/>
  <c r="C1696" i="92"/>
  <c r="C1697" i="92"/>
  <c r="C1698" i="92"/>
  <c r="C1699" i="92"/>
  <c r="C1700" i="92"/>
  <c r="C1701" i="92"/>
  <c r="C1702" i="92"/>
  <c r="C1703" i="92"/>
  <c r="C1704" i="92"/>
  <c r="C1705" i="92"/>
  <c r="C1706" i="92"/>
  <c r="C1707" i="92"/>
  <c r="C1708" i="92"/>
  <c r="C1709" i="92"/>
  <c r="C1710" i="92"/>
  <c r="C1711" i="92"/>
  <c r="C1712" i="92"/>
  <c r="C1713" i="92"/>
  <c r="C1714" i="92"/>
  <c r="C1715" i="92"/>
  <c r="C1716" i="92"/>
  <c r="C1717" i="92"/>
  <c r="C1718" i="92"/>
  <c r="C1719" i="92"/>
  <c r="C1720" i="92"/>
  <c r="C1721" i="92"/>
  <c r="C1722" i="92"/>
  <c r="C1723" i="92"/>
  <c r="C1724" i="92"/>
  <c r="C1725" i="92"/>
  <c r="C1726" i="92"/>
  <c r="C1727" i="92"/>
  <c r="C1728" i="92"/>
  <c r="C1729" i="92"/>
  <c r="C1730" i="92"/>
  <c r="C1731" i="92"/>
  <c r="C1732" i="92"/>
  <c r="C1733" i="92"/>
  <c r="C1734" i="92"/>
  <c r="C1735" i="92"/>
  <c r="C1736" i="92"/>
  <c r="C1737" i="92"/>
  <c r="C1738" i="92"/>
  <c r="C1739" i="92"/>
  <c r="C1740" i="92"/>
  <c r="C1741" i="92"/>
  <c r="C1742" i="92"/>
  <c r="C1743" i="92"/>
  <c r="C1744" i="92"/>
  <c r="C1745" i="92"/>
  <c r="C1746" i="92"/>
  <c r="C1747" i="92"/>
  <c r="C1748" i="92"/>
  <c r="C1749" i="92"/>
  <c r="C1750" i="92"/>
  <c r="C1751" i="92"/>
  <c r="C1752" i="92"/>
  <c r="C1753" i="92"/>
  <c r="C1754" i="92"/>
  <c r="C1755" i="92"/>
  <c r="C1756" i="92"/>
  <c r="C1757" i="92"/>
  <c r="C1758" i="92"/>
  <c r="C1759" i="92"/>
  <c r="C1760" i="92"/>
  <c r="C1761" i="92"/>
  <c r="C1762" i="92"/>
  <c r="C1763" i="92"/>
  <c r="C1764" i="92"/>
  <c r="C1765" i="92"/>
  <c r="C1766" i="92"/>
  <c r="C1767" i="92"/>
  <c r="C1768" i="92"/>
  <c r="C1769" i="92"/>
  <c r="C1770" i="92"/>
  <c r="C1771" i="92"/>
  <c r="C1772" i="92"/>
  <c r="C1773" i="92"/>
  <c r="C1774" i="92"/>
  <c r="C1775" i="92"/>
  <c r="C1776" i="92"/>
  <c r="C1777" i="92"/>
  <c r="C1778" i="92"/>
  <c r="C1779" i="92"/>
  <c r="C1780" i="92"/>
  <c r="C1781" i="92"/>
  <c r="C1782" i="92"/>
  <c r="C1783" i="92"/>
  <c r="C1784" i="92"/>
  <c r="C1785" i="92"/>
  <c r="C1786" i="92"/>
  <c r="C1787" i="92"/>
  <c r="C1788" i="92"/>
  <c r="C1789" i="92"/>
  <c r="C1790" i="92"/>
  <c r="C1791" i="92"/>
  <c r="C1792" i="92"/>
  <c r="C1793" i="92"/>
  <c r="C1794" i="92"/>
  <c r="C1795" i="92"/>
  <c r="C1796" i="92"/>
  <c r="C1797" i="92"/>
  <c r="C1798" i="92"/>
  <c r="C1799" i="92"/>
  <c r="C1800" i="92"/>
  <c r="C1801" i="92"/>
  <c r="C1802" i="92"/>
  <c r="C1803" i="92"/>
  <c r="C1804" i="92"/>
  <c r="C1805" i="92"/>
  <c r="C1806" i="92"/>
  <c r="C1807" i="92"/>
  <c r="C1808" i="92"/>
  <c r="C1809" i="92"/>
  <c r="C1810" i="92"/>
  <c r="C1811" i="92"/>
  <c r="C1812" i="92"/>
  <c r="C1813" i="92"/>
  <c r="C1814" i="92"/>
  <c r="C1815" i="92"/>
  <c r="C1816" i="92"/>
  <c r="C1817" i="92"/>
  <c r="C1818" i="92"/>
  <c r="C1819" i="92"/>
  <c r="C1820" i="92"/>
  <c r="C1821" i="92"/>
  <c r="C1822" i="92"/>
  <c r="C1823" i="92"/>
  <c r="C1824" i="92"/>
  <c r="C1825" i="92"/>
  <c r="C1826" i="92"/>
  <c r="C1827" i="92"/>
  <c r="C1828" i="92"/>
  <c r="C1829" i="92"/>
  <c r="C1830" i="92"/>
  <c r="C1831" i="92"/>
  <c r="C1832" i="92"/>
  <c r="C1833" i="92"/>
  <c r="C1834" i="92"/>
  <c r="C1835" i="92"/>
  <c r="C1836" i="92"/>
  <c r="C1837" i="92"/>
  <c r="C1838" i="92"/>
  <c r="C1839" i="92"/>
  <c r="C1840" i="92"/>
  <c r="C1841" i="92"/>
  <c r="C1842" i="92"/>
  <c r="C1843" i="92"/>
  <c r="C1844" i="92"/>
  <c r="C1845" i="92"/>
  <c r="C1846" i="92"/>
  <c r="C1847" i="92"/>
  <c r="C1848" i="92"/>
  <c r="C1849" i="92"/>
  <c r="C1850" i="92"/>
  <c r="C1851" i="92"/>
  <c r="C1852" i="92"/>
  <c r="C1853" i="92"/>
  <c r="C1854" i="92"/>
  <c r="C1855" i="92"/>
  <c r="C1856" i="92"/>
  <c r="C1857" i="92"/>
  <c r="C1858" i="92"/>
  <c r="C1859" i="92"/>
  <c r="C1860" i="92"/>
  <c r="C1861" i="92"/>
  <c r="C1862" i="92"/>
  <c r="C1863" i="92"/>
  <c r="C1864" i="92"/>
  <c r="C1865" i="92"/>
  <c r="C1866" i="92"/>
  <c r="C1867" i="92"/>
  <c r="C1868" i="92"/>
  <c r="C1869" i="92"/>
  <c r="C1870" i="92"/>
  <c r="C1871" i="92"/>
  <c r="C1872" i="92"/>
  <c r="C1873" i="92"/>
  <c r="C1874" i="92"/>
  <c r="C1875" i="92"/>
  <c r="C1876" i="92"/>
  <c r="C1877" i="92"/>
  <c r="C1878" i="92"/>
  <c r="C1879" i="92"/>
  <c r="C1880" i="92"/>
  <c r="C1881" i="92"/>
  <c r="C1882" i="92"/>
  <c r="C1883" i="92"/>
  <c r="C1884" i="92"/>
  <c r="C1885" i="92"/>
  <c r="C1886" i="92"/>
  <c r="C1887" i="92"/>
  <c r="C1888" i="92"/>
  <c r="C1889" i="92"/>
  <c r="C1890" i="92"/>
  <c r="C1891" i="92"/>
  <c r="C1892" i="92"/>
  <c r="C1893" i="92"/>
  <c r="C1894" i="92"/>
  <c r="C1895" i="92"/>
  <c r="C1896" i="92"/>
  <c r="C1897" i="92"/>
  <c r="C1898" i="92"/>
  <c r="C1899" i="92"/>
  <c r="C1900" i="92"/>
  <c r="C1901" i="92"/>
  <c r="C1902" i="92"/>
  <c r="C1903" i="92"/>
  <c r="C1904" i="92"/>
  <c r="C1905" i="92"/>
  <c r="C1906" i="92"/>
  <c r="C1907" i="92"/>
  <c r="C1908" i="92"/>
  <c r="C1909" i="92"/>
  <c r="C1910" i="92"/>
  <c r="C1911" i="92"/>
  <c r="C1912" i="92"/>
  <c r="C1913" i="92"/>
  <c r="C1914" i="92"/>
  <c r="C1915" i="92"/>
  <c r="C1916" i="92"/>
  <c r="C1917" i="92"/>
  <c r="C1918" i="92"/>
  <c r="C1919" i="92"/>
  <c r="C1920" i="92"/>
  <c r="C1921" i="92"/>
  <c r="C1922" i="92"/>
  <c r="C1923" i="92"/>
  <c r="C1924" i="92"/>
  <c r="C1925" i="92"/>
  <c r="C1926" i="92"/>
  <c r="C1927" i="92"/>
  <c r="C1928" i="92"/>
  <c r="C1929" i="92"/>
  <c r="C1930" i="92"/>
  <c r="C1931" i="92"/>
  <c r="C1932" i="92"/>
  <c r="C1933" i="92"/>
  <c r="C1934" i="92"/>
  <c r="C1935" i="92"/>
  <c r="C1936" i="92"/>
  <c r="C1937" i="92"/>
  <c r="C1938" i="92"/>
  <c r="C1939" i="92"/>
  <c r="C1940" i="92"/>
  <c r="C1941" i="92"/>
  <c r="C1942" i="92"/>
  <c r="C1943" i="92"/>
  <c r="C1944" i="92"/>
  <c r="C1945" i="92"/>
  <c r="C1946" i="92"/>
  <c r="C1947" i="92"/>
  <c r="C1948" i="92"/>
  <c r="C1949" i="92"/>
  <c r="C1950" i="92"/>
  <c r="C1951" i="92"/>
  <c r="C1952" i="92"/>
  <c r="C1953" i="92"/>
  <c r="C1954" i="92"/>
  <c r="C1955" i="92"/>
  <c r="C1956" i="92"/>
  <c r="C1957" i="92"/>
  <c r="C1958" i="92"/>
  <c r="C1959" i="92"/>
  <c r="C1960" i="92"/>
  <c r="C1961" i="92"/>
  <c r="C1962" i="92"/>
  <c r="C1963" i="92"/>
  <c r="C1964" i="92"/>
  <c r="C1965" i="92"/>
  <c r="C1966" i="92"/>
  <c r="C1967" i="92"/>
  <c r="C1968" i="92"/>
  <c r="C1969" i="92"/>
  <c r="C1970" i="92"/>
  <c r="C1971" i="92"/>
  <c r="C1972" i="92"/>
  <c r="C1973" i="92"/>
  <c r="C1974" i="92"/>
  <c r="C1975" i="92"/>
  <c r="C1976" i="92"/>
  <c r="C1977" i="92"/>
  <c r="C1978" i="92"/>
  <c r="C1979" i="92"/>
  <c r="C1980" i="92"/>
  <c r="C1981" i="92"/>
  <c r="C1982" i="92"/>
  <c r="C1983" i="92"/>
  <c r="C1984" i="92"/>
  <c r="C1985" i="92"/>
  <c r="C1986" i="92"/>
  <c r="C1987" i="92"/>
  <c r="C1988" i="92"/>
  <c r="C1989" i="92"/>
  <c r="C1990" i="92"/>
  <c r="C1991" i="92"/>
  <c r="C1992" i="92"/>
  <c r="C1993" i="92"/>
  <c r="C1994" i="92"/>
  <c r="C1995" i="92"/>
  <c r="C1996" i="92"/>
  <c r="C1997" i="92"/>
  <c r="C1998" i="92"/>
  <c r="C1999" i="92"/>
  <c r="C2000" i="92"/>
  <c r="C2001" i="92"/>
  <c r="C2002" i="92"/>
  <c r="C2003" i="92"/>
  <c r="C2004" i="92"/>
  <c r="C2005" i="92"/>
  <c r="C2006" i="92"/>
  <c r="C2007" i="92"/>
  <c r="C2008" i="92"/>
  <c r="C2009" i="92"/>
  <c r="C2010" i="92"/>
  <c r="C2011" i="92"/>
  <c r="C2012" i="92"/>
  <c r="C2013" i="92"/>
  <c r="C2014" i="92"/>
  <c r="C2015" i="92"/>
  <c r="C2016" i="92"/>
  <c r="C2017" i="92"/>
  <c r="C2018" i="92"/>
  <c r="C2019" i="92"/>
  <c r="C2020" i="92"/>
  <c r="C2021" i="92"/>
  <c r="C2022" i="92"/>
  <c r="C2023" i="92"/>
  <c r="C2024" i="92"/>
  <c r="C2025" i="92"/>
  <c r="C2026" i="92"/>
  <c r="C2027" i="92"/>
  <c r="C2028" i="92"/>
  <c r="C2029" i="92"/>
  <c r="C2030" i="92"/>
  <c r="C2031" i="92"/>
  <c r="C2032" i="92"/>
  <c r="C2033" i="92"/>
  <c r="C2034" i="92"/>
  <c r="C2035" i="92"/>
  <c r="C2036" i="92"/>
  <c r="C2037" i="92"/>
  <c r="C2038" i="92"/>
  <c r="C2039" i="92"/>
  <c r="C2040" i="92"/>
  <c r="C2041" i="92"/>
  <c r="C2042" i="92"/>
  <c r="C2043" i="92"/>
  <c r="C2044" i="92"/>
  <c r="C2045" i="92"/>
  <c r="C2046" i="92"/>
  <c r="C2047" i="92"/>
  <c r="C2048" i="92"/>
  <c r="C2049" i="92"/>
  <c r="C2050" i="92"/>
  <c r="C2051" i="92"/>
  <c r="C2052" i="92"/>
  <c r="C2053" i="92"/>
  <c r="C2054" i="92"/>
  <c r="C2055" i="92"/>
  <c r="C2056" i="92"/>
  <c r="C2057" i="92"/>
  <c r="C2058" i="92"/>
  <c r="C2059" i="92"/>
  <c r="C2060" i="92"/>
  <c r="C2061" i="92"/>
  <c r="C2062" i="92"/>
  <c r="C2063" i="92"/>
  <c r="C2064" i="92"/>
  <c r="C2065" i="92"/>
  <c r="C2066" i="92"/>
  <c r="C2067" i="92"/>
  <c r="C2068" i="92"/>
  <c r="C2069" i="92"/>
  <c r="C2070" i="92"/>
  <c r="C2071" i="92"/>
  <c r="C2072" i="92"/>
  <c r="C2073" i="92"/>
  <c r="C2074" i="92"/>
  <c r="C2075" i="92"/>
  <c r="C2076" i="92"/>
  <c r="C2077" i="92"/>
  <c r="C2078" i="92"/>
  <c r="C2079" i="92"/>
  <c r="C2080" i="92"/>
  <c r="C2081" i="92"/>
  <c r="C2082" i="92"/>
  <c r="C2083" i="92"/>
  <c r="C2084" i="92"/>
  <c r="C2085" i="92"/>
  <c r="C2086" i="92"/>
  <c r="C2087" i="92"/>
  <c r="C2088" i="92"/>
  <c r="C2089" i="92"/>
  <c r="C2090" i="92"/>
  <c r="C2091" i="92"/>
  <c r="C2092" i="92"/>
  <c r="C2093" i="92"/>
  <c r="C2094" i="92"/>
  <c r="C2095" i="92"/>
  <c r="C2096" i="92"/>
  <c r="C2097" i="92"/>
  <c r="C2098" i="92"/>
  <c r="C2099" i="92"/>
  <c r="C2100" i="92"/>
  <c r="A5" i="92" a="1"/>
  <c r="A5" i="92" s="1"/>
  <c r="C5" i="92" s="1"/>
  <c r="D5" i="92" l="1"/>
  <c r="E8" i="92"/>
  <c r="D8" i="92"/>
  <c r="E7" i="92"/>
  <c r="B8" i="92"/>
  <c r="C6" i="92"/>
  <c r="C8" i="92"/>
  <c r="D7" i="92"/>
  <c r="E6" i="92"/>
  <c r="B7" i="92"/>
  <c r="C7" i="92"/>
  <c r="D6" i="92"/>
  <c r="B6" i="92"/>
  <c r="D4" i="92"/>
  <c r="C4" i="92"/>
  <c r="B5" i="92" l="1"/>
  <c r="E4" i="92"/>
  <c r="B4" i="92"/>
  <c r="E5" i="92" l="1"/>
  <c r="H5" i="92"/>
  <c r="CO12" i="57"/>
  <c r="AZ14" i="77"/>
  <c r="BA14" i="77"/>
  <c r="AZ15" i="77"/>
  <c r="BA15" i="77"/>
  <c r="AZ16" i="77"/>
  <c r="BA16" i="77"/>
  <c r="AZ17" i="77"/>
  <c r="BA17" i="77"/>
  <c r="AZ18" i="77"/>
  <c r="BA18" i="77"/>
  <c r="AZ19" i="77"/>
  <c r="BA19" i="77"/>
  <c r="AZ20" i="77"/>
  <c r="BA20" i="77"/>
  <c r="AZ21" i="77"/>
  <c r="BA21" i="77"/>
  <c r="AZ22" i="77"/>
  <c r="BA22" i="77"/>
  <c r="AZ23" i="77"/>
  <c r="BA23" i="77"/>
  <c r="AZ24" i="77"/>
  <c r="BA24" i="77"/>
  <c r="AZ25" i="77"/>
  <c r="BA25" i="77"/>
  <c r="AZ26" i="77"/>
  <c r="BA26" i="77"/>
  <c r="AZ27" i="77"/>
  <c r="BA27" i="77"/>
  <c r="AZ28" i="77"/>
  <c r="BA28" i="77"/>
  <c r="AZ29" i="77"/>
  <c r="BA29" i="77"/>
  <c r="AZ30" i="77"/>
  <c r="BA30" i="77"/>
  <c r="AZ31" i="77"/>
  <c r="BA31" i="77"/>
  <c r="AZ32" i="77"/>
  <c r="BA32" i="77"/>
  <c r="AZ33" i="77"/>
  <c r="BA33" i="77"/>
  <c r="AZ34" i="77"/>
  <c r="BA34" i="77"/>
  <c r="AZ35" i="77"/>
  <c r="BA35" i="77"/>
  <c r="AZ36" i="77"/>
  <c r="BA36" i="77"/>
  <c r="AZ37" i="77"/>
  <c r="BA37" i="77"/>
  <c r="AZ38" i="77"/>
  <c r="BA38" i="77"/>
  <c r="AZ39" i="77"/>
  <c r="BA39" i="77"/>
  <c r="AZ40" i="77"/>
  <c r="BA40" i="77"/>
  <c r="AZ41" i="77"/>
  <c r="BA41" i="77"/>
  <c r="AZ42" i="77"/>
  <c r="BA42" i="77"/>
  <c r="AZ43" i="77"/>
  <c r="BA43" i="77"/>
  <c r="AZ44" i="77"/>
  <c r="BA44" i="77"/>
  <c r="AZ45" i="77"/>
  <c r="BA45" i="77"/>
  <c r="AZ46" i="77"/>
  <c r="BA46" i="77"/>
  <c r="AZ47" i="77"/>
  <c r="BA47" i="77"/>
  <c r="AZ48" i="77"/>
  <c r="BA48" i="77"/>
  <c r="AZ49" i="77"/>
  <c r="BA49" i="77"/>
  <c r="AZ50" i="77"/>
  <c r="BA50" i="77"/>
  <c r="AZ51" i="77"/>
  <c r="BA51" i="77"/>
  <c r="AZ52" i="77"/>
  <c r="BA52" i="77"/>
  <c r="AZ53" i="77"/>
  <c r="BA53" i="77"/>
  <c r="AZ54" i="77"/>
  <c r="BA54" i="77"/>
  <c r="AZ55" i="77"/>
  <c r="BA55" i="77"/>
  <c r="AZ56" i="77"/>
  <c r="BA56" i="77"/>
  <c r="AZ57" i="77"/>
  <c r="BA57" i="77"/>
  <c r="AZ58" i="77"/>
  <c r="BA58" i="77"/>
  <c r="AZ59" i="77"/>
  <c r="BA59" i="77"/>
  <c r="AZ60" i="77"/>
  <c r="BA60" i="77"/>
  <c r="AZ61" i="77"/>
  <c r="BA61" i="77"/>
  <c r="AZ62" i="77"/>
  <c r="BA62" i="77"/>
  <c r="AZ63" i="77"/>
  <c r="BA63" i="77"/>
  <c r="AZ64" i="77"/>
  <c r="BA64" i="77"/>
  <c r="AZ65" i="77"/>
  <c r="BA65" i="77"/>
  <c r="AZ66" i="77"/>
  <c r="BA66" i="77"/>
  <c r="AZ67" i="77"/>
  <c r="BA67" i="77"/>
  <c r="AZ68" i="77"/>
  <c r="BA68" i="77"/>
  <c r="AZ69" i="77"/>
  <c r="BA69" i="77"/>
  <c r="AZ70" i="77"/>
  <c r="BA70" i="77"/>
  <c r="AZ71" i="77"/>
  <c r="BA71" i="77"/>
  <c r="AZ72" i="77"/>
  <c r="BA72" i="77"/>
  <c r="AZ73" i="77"/>
  <c r="BA73" i="77"/>
  <c r="AZ74" i="77"/>
  <c r="BA74" i="77"/>
  <c r="AZ75" i="77"/>
  <c r="BA75" i="77"/>
  <c r="AZ76" i="77"/>
  <c r="BA76" i="77"/>
  <c r="AZ77" i="77"/>
  <c r="BA77" i="77"/>
  <c r="AZ78" i="77"/>
  <c r="BA78" i="77"/>
  <c r="AZ79" i="77"/>
  <c r="BA79" i="77"/>
  <c r="AZ80" i="77"/>
  <c r="BA80" i="77"/>
  <c r="AZ81" i="77"/>
  <c r="BA81" i="77"/>
  <c r="AZ82" i="77"/>
  <c r="BA82" i="77"/>
  <c r="AZ83" i="77"/>
  <c r="BA83" i="77"/>
  <c r="AZ84" i="77"/>
  <c r="BA84" i="77"/>
  <c r="AZ85" i="77"/>
  <c r="BA85" i="77"/>
  <c r="AZ86" i="77"/>
  <c r="BA86" i="77"/>
  <c r="AZ87" i="77"/>
  <c r="BA87" i="77"/>
  <c r="AZ88" i="77"/>
  <c r="BA88" i="77"/>
  <c r="AZ89" i="77"/>
  <c r="BA89" i="77"/>
  <c r="AZ90" i="77"/>
  <c r="BA90" i="77"/>
  <c r="AZ91" i="77"/>
  <c r="BA91" i="77"/>
  <c r="AZ92" i="77"/>
  <c r="BA92" i="77"/>
  <c r="AZ93" i="77"/>
  <c r="BA93" i="77"/>
  <c r="AZ94" i="77"/>
  <c r="BA94" i="77"/>
  <c r="AZ95" i="77"/>
  <c r="BA95" i="77"/>
  <c r="AZ96" i="77"/>
  <c r="BA96" i="77"/>
  <c r="AZ97" i="77"/>
  <c r="BA97" i="77"/>
  <c r="AZ98" i="77"/>
  <c r="BA98" i="77"/>
  <c r="AZ99" i="77"/>
  <c r="BA99" i="77"/>
  <c r="AZ100" i="77"/>
  <c r="BA100" i="77"/>
  <c r="AZ101" i="77"/>
  <c r="BA101" i="77"/>
  <c r="AZ102" i="77"/>
  <c r="BA102" i="77"/>
  <c r="AZ103" i="77"/>
  <c r="BA103" i="77"/>
  <c r="AZ104" i="77"/>
  <c r="BA104" i="77"/>
  <c r="AZ105" i="77"/>
  <c r="BA105" i="77"/>
  <c r="AZ106" i="77"/>
  <c r="BA106" i="77"/>
  <c r="AZ107" i="77"/>
  <c r="BA107" i="77"/>
  <c r="AZ108" i="77"/>
  <c r="BA108" i="77"/>
  <c r="AZ109" i="77"/>
  <c r="BA109" i="77"/>
  <c r="AZ110" i="77"/>
  <c r="BA110" i="77"/>
  <c r="AZ111" i="77"/>
  <c r="BA111" i="77"/>
  <c r="AZ112" i="77"/>
  <c r="BA112" i="77"/>
  <c r="AZ113" i="77"/>
  <c r="BA113" i="77"/>
  <c r="AZ114" i="77"/>
  <c r="BA114" i="77"/>
  <c r="AZ115" i="77"/>
  <c r="BA115" i="77"/>
  <c r="AZ116" i="77"/>
  <c r="BA116" i="77"/>
  <c r="AZ117" i="77"/>
  <c r="BA117" i="77"/>
  <c r="AZ118" i="77"/>
  <c r="BA118" i="77"/>
  <c r="AZ119" i="77"/>
  <c r="BA119" i="77"/>
  <c r="AZ120" i="77"/>
  <c r="BA120" i="77"/>
  <c r="AZ121" i="77"/>
  <c r="BA121" i="77"/>
  <c r="AZ122" i="77"/>
  <c r="BA122" i="77"/>
  <c r="AZ123" i="77"/>
  <c r="BA123" i="77"/>
  <c r="AZ124" i="77"/>
  <c r="BA124" i="77"/>
  <c r="AZ125" i="77"/>
  <c r="BA125" i="77"/>
  <c r="AZ126" i="77"/>
  <c r="BA126" i="77"/>
  <c r="AZ127" i="77"/>
  <c r="BA127" i="77"/>
  <c r="AZ128" i="77"/>
  <c r="BA128" i="77"/>
  <c r="AZ129" i="77"/>
  <c r="BA129" i="77"/>
  <c r="AZ130" i="77"/>
  <c r="BA130" i="77"/>
  <c r="AZ131" i="77"/>
  <c r="BA131" i="77"/>
  <c r="AZ132" i="77"/>
  <c r="BA132" i="77"/>
  <c r="AZ133" i="77"/>
  <c r="BA133" i="77"/>
  <c r="AZ134" i="77"/>
  <c r="BA134" i="77"/>
  <c r="AZ135" i="77"/>
  <c r="BA135" i="77"/>
  <c r="AZ136" i="77"/>
  <c r="BA136" i="77"/>
  <c r="AZ137" i="77"/>
  <c r="BA137" i="77"/>
  <c r="AZ138" i="77"/>
  <c r="BA138" i="77"/>
  <c r="AZ139" i="77"/>
  <c r="BA139" i="77"/>
  <c r="AZ140" i="77"/>
  <c r="BA140" i="77"/>
  <c r="AZ141" i="77"/>
  <c r="BA141" i="77"/>
  <c r="AZ142" i="77"/>
  <c r="BA142" i="77"/>
  <c r="AZ143" i="77"/>
  <c r="BA143" i="77"/>
  <c r="AZ144" i="77"/>
  <c r="BA144" i="77"/>
  <c r="AZ145" i="77"/>
  <c r="BA145" i="77"/>
  <c r="AZ146" i="77"/>
  <c r="BA146" i="77"/>
  <c r="AZ147" i="77"/>
  <c r="BA147" i="77"/>
  <c r="AZ148" i="77"/>
  <c r="BA148" i="77"/>
  <c r="AZ149" i="77"/>
  <c r="BA149" i="77"/>
  <c r="AZ150" i="77"/>
  <c r="BA150" i="77"/>
  <c r="AZ151" i="77"/>
  <c r="BA151" i="77"/>
  <c r="AZ152" i="77"/>
  <c r="BA152" i="77"/>
  <c r="AZ153" i="77"/>
  <c r="BA153" i="77"/>
  <c r="AZ154" i="77"/>
  <c r="BA154" i="77"/>
  <c r="AZ155" i="77"/>
  <c r="BA155" i="77"/>
  <c r="AZ156" i="77"/>
  <c r="BA156" i="77"/>
  <c r="AZ157" i="77"/>
  <c r="BA157" i="77"/>
  <c r="AZ158" i="77"/>
  <c r="BA158" i="77"/>
  <c r="AZ159" i="77"/>
  <c r="BA159" i="77"/>
  <c r="AZ160" i="77"/>
  <c r="BA160" i="77"/>
  <c r="AZ161" i="77"/>
  <c r="BA161" i="77"/>
  <c r="AZ162" i="77"/>
  <c r="BA162" i="77"/>
  <c r="AZ163" i="77"/>
  <c r="BA163" i="77"/>
  <c r="AZ164" i="77"/>
  <c r="BA164" i="77"/>
  <c r="AZ165" i="77"/>
  <c r="BA165" i="77"/>
  <c r="AZ166" i="77"/>
  <c r="BA166" i="77"/>
  <c r="AZ167" i="77"/>
  <c r="BA167" i="77"/>
  <c r="AZ168" i="77"/>
  <c r="BA168" i="77"/>
  <c r="AZ169" i="77"/>
  <c r="BA169" i="77"/>
  <c r="AZ170" i="77"/>
  <c r="BA170" i="77"/>
  <c r="AZ171" i="77"/>
  <c r="BA171" i="77"/>
  <c r="AZ172" i="77"/>
  <c r="BA172" i="77"/>
  <c r="AZ173" i="77"/>
  <c r="BA173" i="77"/>
  <c r="AZ174" i="77"/>
  <c r="BA174" i="77"/>
  <c r="AZ175" i="77"/>
  <c r="BA175" i="77"/>
  <c r="AZ176" i="77"/>
  <c r="BA176" i="77"/>
  <c r="AZ177" i="77"/>
  <c r="BA177" i="77"/>
  <c r="AZ178" i="77"/>
  <c r="BA178" i="77"/>
  <c r="AZ179" i="77"/>
  <c r="BA179" i="77"/>
  <c r="AZ180" i="77"/>
  <c r="BA180" i="77"/>
  <c r="AZ181" i="77"/>
  <c r="BA181" i="77"/>
  <c r="AZ182" i="77"/>
  <c r="BA182" i="77"/>
  <c r="AZ183" i="77"/>
  <c r="BA183" i="77"/>
  <c r="AZ184" i="77"/>
  <c r="BA184" i="77"/>
  <c r="AZ185" i="77"/>
  <c r="BA185" i="77"/>
  <c r="AZ186" i="77"/>
  <c r="BA186" i="77"/>
  <c r="AZ187" i="77"/>
  <c r="BA187" i="77"/>
  <c r="AZ188" i="77"/>
  <c r="BA188" i="77"/>
  <c r="AZ189" i="77"/>
  <c r="BA189" i="77"/>
  <c r="AZ190" i="77"/>
  <c r="BA190" i="77"/>
  <c r="AZ191" i="77"/>
  <c r="BA191" i="77"/>
  <c r="AZ192" i="77"/>
  <c r="BA192" i="77"/>
  <c r="AZ193" i="77"/>
  <c r="BA193" i="77"/>
  <c r="AZ194" i="77"/>
  <c r="BA194" i="77"/>
  <c r="AZ195" i="77"/>
  <c r="BA195" i="77"/>
  <c r="AZ196" i="77"/>
  <c r="BA196" i="77"/>
  <c r="AZ197" i="77"/>
  <c r="BA197" i="77"/>
  <c r="AZ198" i="77"/>
  <c r="BA198" i="77"/>
  <c r="AZ199" i="77"/>
  <c r="BA199" i="77"/>
  <c r="AZ200" i="77"/>
  <c r="BA200" i="77"/>
  <c r="AZ201" i="77"/>
  <c r="BA201" i="77"/>
  <c r="AZ202" i="77"/>
  <c r="BA202" i="77"/>
  <c r="AZ203" i="77"/>
  <c r="BA203" i="77"/>
  <c r="AZ204" i="77"/>
  <c r="BA204" i="77"/>
  <c r="AZ205" i="77"/>
  <c r="BA205" i="77"/>
  <c r="AZ206" i="77"/>
  <c r="BA206" i="77"/>
  <c r="AZ207" i="77"/>
  <c r="BA207" i="77"/>
  <c r="AZ208" i="77"/>
  <c r="BA208" i="77"/>
  <c r="AZ209" i="77"/>
  <c r="BA209" i="77"/>
  <c r="AZ210" i="77"/>
  <c r="BA210" i="77"/>
  <c r="AZ211" i="77"/>
  <c r="BA211" i="77"/>
  <c r="AZ212" i="77"/>
  <c r="BA212" i="77"/>
  <c r="AZ213" i="77"/>
  <c r="BA213" i="77"/>
  <c r="AZ214" i="77"/>
  <c r="BA214" i="77"/>
  <c r="AZ215" i="77"/>
  <c r="BA215" i="77"/>
  <c r="AZ216" i="77"/>
  <c r="BA216" i="77"/>
  <c r="AZ217" i="77"/>
  <c r="BA217" i="77"/>
  <c r="AZ218" i="77"/>
  <c r="BA218" i="77"/>
  <c r="AZ219" i="77"/>
  <c r="BA219" i="77"/>
  <c r="AZ220" i="77"/>
  <c r="BA220" i="77"/>
  <c r="AZ221" i="77"/>
  <c r="BA221" i="77"/>
  <c r="AZ222" i="77"/>
  <c r="BA222" i="77"/>
  <c r="AZ223" i="77"/>
  <c r="BA223" i="77"/>
  <c r="AZ224" i="77"/>
  <c r="BA224" i="77"/>
  <c r="AZ225" i="77"/>
  <c r="BA225" i="77"/>
  <c r="AZ226" i="77"/>
  <c r="BA226" i="77"/>
  <c r="AZ227" i="77"/>
  <c r="BA227" i="77"/>
  <c r="AZ228" i="77"/>
  <c r="BA228" i="77"/>
  <c r="AZ229" i="77"/>
  <c r="BA229" i="77"/>
  <c r="AZ230" i="77"/>
  <c r="BA230" i="77"/>
  <c r="AZ231" i="77"/>
  <c r="BA231" i="77"/>
  <c r="AZ232" i="77"/>
  <c r="BA232" i="77"/>
  <c r="AZ233" i="77"/>
  <c r="BA233" i="77"/>
  <c r="AZ234" i="77"/>
  <c r="BA234" i="77"/>
  <c r="AZ235" i="77"/>
  <c r="BA235" i="77"/>
  <c r="AZ236" i="77"/>
  <c r="BA236" i="77"/>
  <c r="AZ237" i="77"/>
  <c r="BA237" i="77"/>
  <c r="AZ238" i="77"/>
  <c r="BA238" i="77"/>
  <c r="AZ239" i="77"/>
  <c r="BA239" i="77"/>
  <c r="AZ240" i="77"/>
  <c r="BA240" i="77"/>
  <c r="AZ241" i="77"/>
  <c r="BA241" i="77"/>
  <c r="AZ242" i="77"/>
  <c r="BA242" i="77"/>
  <c r="AZ243" i="77"/>
  <c r="BA243" i="77"/>
  <c r="AZ244" i="77"/>
  <c r="BA244" i="77"/>
  <c r="AZ245" i="77"/>
  <c r="BA245" i="77"/>
  <c r="AZ246" i="77"/>
  <c r="BA246" i="77"/>
  <c r="AZ247" i="77"/>
  <c r="BA247" i="77"/>
  <c r="AZ248" i="77"/>
  <c r="BA248" i="77"/>
  <c r="AZ249" i="77"/>
  <c r="BA249" i="77"/>
  <c r="AZ250" i="77"/>
  <c r="BA250" i="77"/>
  <c r="AZ251" i="77"/>
  <c r="BA251" i="77"/>
  <c r="AZ252" i="77"/>
  <c r="BA252" i="77"/>
  <c r="AZ253" i="77"/>
  <c r="BA253" i="77"/>
  <c r="AZ254" i="77"/>
  <c r="BA254" i="77"/>
  <c r="AZ255" i="77"/>
  <c r="BA255" i="77"/>
  <c r="AZ256" i="77"/>
  <c r="BA256" i="77"/>
  <c r="AZ257" i="77"/>
  <c r="BA257" i="77"/>
  <c r="AZ258" i="77"/>
  <c r="BA258" i="77"/>
  <c r="AZ259" i="77"/>
  <c r="BA259" i="77"/>
  <c r="AZ260" i="77"/>
  <c r="BA260" i="77"/>
  <c r="AZ261" i="77"/>
  <c r="BA261" i="77"/>
  <c r="AZ262" i="77"/>
  <c r="BA262" i="77"/>
  <c r="AZ263" i="77"/>
  <c r="BA263" i="77"/>
  <c r="AZ264" i="77"/>
  <c r="BA264" i="77"/>
  <c r="AZ265" i="77"/>
  <c r="BA265" i="77"/>
  <c r="AZ266" i="77"/>
  <c r="BA266" i="77"/>
  <c r="AZ267" i="77"/>
  <c r="BA267" i="77"/>
  <c r="AZ268" i="77"/>
  <c r="BA268" i="77"/>
  <c r="AZ269" i="77"/>
  <c r="BA269" i="77"/>
  <c r="AZ270" i="77"/>
  <c r="BA270" i="77"/>
  <c r="AZ271" i="77"/>
  <c r="BA271" i="77"/>
  <c r="AZ272" i="77"/>
  <c r="BA272" i="77"/>
  <c r="AZ273" i="77"/>
  <c r="BA273" i="77"/>
  <c r="AZ274" i="77"/>
  <c r="BA274" i="77"/>
  <c r="AZ275" i="77"/>
  <c r="BA275" i="77"/>
  <c r="AZ276" i="77"/>
  <c r="BA276" i="77"/>
  <c r="AZ277" i="77"/>
  <c r="BA277" i="77"/>
  <c r="AZ278" i="77"/>
  <c r="BA278" i="77"/>
  <c r="AZ279" i="77"/>
  <c r="BA279" i="77"/>
  <c r="AZ280" i="77"/>
  <c r="BA280" i="77"/>
  <c r="AZ281" i="77"/>
  <c r="BA281" i="77"/>
  <c r="AZ282" i="77"/>
  <c r="BA282" i="77"/>
  <c r="AZ283" i="77"/>
  <c r="BA283" i="77"/>
  <c r="AZ284" i="77"/>
  <c r="BA284" i="77"/>
  <c r="AZ285" i="77"/>
  <c r="BA285" i="77"/>
  <c r="AZ286" i="77"/>
  <c r="BA286" i="77"/>
  <c r="AZ287" i="77"/>
  <c r="BA287" i="77"/>
  <c r="AZ288" i="77"/>
  <c r="BA288" i="77"/>
  <c r="AZ289" i="77"/>
  <c r="BA289" i="77"/>
  <c r="AZ290" i="77"/>
  <c r="BA290" i="77"/>
  <c r="AZ291" i="77"/>
  <c r="BA291" i="77"/>
  <c r="AZ292" i="77"/>
  <c r="BA292" i="77"/>
  <c r="AZ293" i="77"/>
  <c r="BA293" i="77"/>
  <c r="AZ294" i="77"/>
  <c r="BA294" i="77"/>
  <c r="AZ295" i="77"/>
  <c r="BA295" i="77"/>
  <c r="AZ296" i="77"/>
  <c r="BA296" i="77"/>
  <c r="AZ297" i="77"/>
  <c r="BA297" i="77"/>
  <c r="AZ298" i="77"/>
  <c r="BA298" i="77"/>
  <c r="AZ299" i="77"/>
  <c r="BA299" i="77"/>
  <c r="AZ300" i="77"/>
  <c r="BA300" i="77"/>
  <c r="AZ301" i="77"/>
  <c r="BA301" i="77"/>
  <c r="AZ302" i="77"/>
  <c r="BA302" i="77"/>
  <c r="AZ303" i="77"/>
  <c r="BA303" i="77"/>
  <c r="AZ304" i="77"/>
  <c r="BA304" i="77"/>
  <c r="AZ305" i="77"/>
  <c r="BA305" i="77"/>
  <c r="AZ306" i="77"/>
  <c r="BA306" i="77"/>
  <c r="AZ307" i="77"/>
  <c r="BA307" i="77"/>
  <c r="AZ308" i="77"/>
  <c r="BA308" i="77"/>
  <c r="AZ309" i="77"/>
  <c r="BA309" i="77"/>
  <c r="AZ310" i="77"/>
  <c r="BA310" i="77"/>
  <c r="AZ311" i="77"/>
  <c r="BA311" i="77"/>
  <c r="AZ312" i="77"/>
  <c r="BA312" i="77"/>
  <c r="AZ313" i="77"/>
  <c r="BA313" i="77"/>
  <c r="AZ314" i="77"/>
  <c r="BA314" i="77"/>
  <c r="AZ315" i="77"/>
  <c r="BA315" i="77"/>
  <c r="AZ316" i="77"/>
  <c r="BA316" i="77"/>
  <c r="AZ317" i="77"/>
  <c r="BA317" i="77"/>
  <c r="AZ318" i="77"/>
  <c r="BA318" i="77"/>
  <c r="AZ319" i="77"/>
  <c r="BA319" i="77"/>
  <c r="AZ320" i="77"/>
  <c r="BA320" i="77"/>
  <c r="AZ321" i="77"/>
  <c r="BA321" i="77"/>
  <c r="AZ322" i="77"/>
  <c r="BA322" i="77"/>
  <c r="AZ323" i="77"/>
  <c r="BA323" i="77"/>
  <c r="AZ324" i="77"/>
  <c r="BA324" i="77"/>
  <c r="AZ325" i="77"/>
  <c r="BA325" i="77"/>
  <c r="AZ326" i="77"/>
  <c r="BA326" i="77"/>
  <c r="AZ327" i="77"/>
  <c r="BA327" i="77"/>
  <c r="AZ328" i="77"/>
  <c r="BA328" i="77"/>
  <c r="AZ329" i="77"/>
  <c r="BA329" i="77"/>
  <c r="AZ330" i="77"/>
  <c r="BA330" i="77"/>
  <c r="AZ331" i="77"/>
  <c r="BA331" i="77"/>
  <c r="AZ332" i="77"/>
  <c r="BA332" i="77"/>
  <c r="AZ333" i="77"/>
  <c r="BA333" i="77"/>
  <c r="AZ334" i="77"/>
  <c r="BA334" i="77"/>
  <c r="AZ335" i="77"/>
  <c r="BA335" i="77"/>
  <c r="AZ336" i="77"/>
  <c r="BA336" i="77"/>
  <c r="AZ337" i="77"/>
  <c r="BA337" i="77"/>
  <c r="AZ338" i="77"/>
  <c r="BA338" i="77"/>
  <c r="AZ339" i="77"/>
  <c r="BA339" i="77"/>
  <c r="AZ340" i="77"/>
  <c r="BA340" i="77"/>
  <c r="AZ341" i="77"/>
  <c r="BA341" i="77"/>
  <c r="AZ342" i="77"/>
  <c r="BA342" i="77"/>
  <c r="AZ343" i="77"/>
  <c r="BA343" i="77"/>
  <c r="AZ344" i="77"/>
  <c r="BA344" i="77"/>
  <c r="AZ345" i="77"/>
  <c r="BA345" i="77"/>
  <c r="AZ346" i="77"/>
  <c r="BA346" i="77"/>
  <c r="AZ347" i="77"/>
  <c r="BA347" i="77"/>
  <c r="AZ348" i="77"/>
  <c r="BA348" i="77"/>
  <c r="AZ349" i="77"/>
  <c r="BA349" i="77"/>
  <c r="AZ350" i="77"/>
  <c r="BA350" i="77"/>
  <c r="AZ351" i="77"/>
  <c r="BA351" i="77"/>
  <c r="AZ352" i="77"/>
  <c r="BA352" i="77"/>
  <c r="AZ353" i="77"/>
  <c r="BA353" i="77"/>
  <c r="AZ354" i="77"/>
  <c r="BA354" i="77"/>
  <c r="AZ355" i="77"/>
  <c r="BA355" i="77"/>
  <c r="AZ356" i="77"/>
  <c r="BA356" i="77"/>
  <c r="AZ357" i="77"/>
  <c r="BA357" i="77"/>
  <c r="AZ358" i="77"/>
  <c r="BA358" i="77"/>
  <c r="AZ359" i="77"/>
  <c r="BA359" i="77"/>
  <c r="AZ360" i="77"/>
  <c r="BA360" i="77"/>
  <c r="AZ361" i="77"/>
  <c r="BA361" i="77"/>
  <c r="AZ362" i="77"/>
  <c r="BA362" i="77"/>
  <c r="AZ363" i="77"/>
  <c r="BA363" i="77"/>
  <c r="AZ364" i="77"/>
  <c r="BA364" i="77"/>
  <c r="AZ365" i="77"/>
  <c r="BA365" i="77"/>
  <c r="AZ366" i="77"/>
  <c r="BA366" i="77"/>
  <c r="AZ367" i="77"/>
  <c r="BA367" i="77"/>
  <c r="AZ368" i="77"/>
  <c r="BA368" i="77"/>
  <c r="AZ369" i="77"/>
  <c r="BA369" i="77"/>
  <c r="AZ370" i="77"/>
  <c r="BA370" i="77"/>
  <c r="AZ371" i="77"/>
  <c r="BA371" i="77"/>
  <c r="AZ372" i="77"/>
  <c r="BA372" i="77"/>
  <c r="AZ373" i="77"/>
  <c r="BA373" i="77"/>
  <c r="AZ374" i="77"/>
  <c r="BA374" i="77"/>
  <c r="AZ375" i="77"/>
  <c r="BA375" i="77"/>
  <c r="AZ376" i="77"/>
  <c r="BA376" i="77"/>
  <c r="AZ377" i="77"/>
  <c r="BA377" i="77"/>
  <c r="AZ378" i="77"/>
  <c r="BA378" i="77"/>
  <c r="AZ379" i="77"/>
  <c r="BA379" i="77"/>
  <c r="AZ380" i="77"/>
  <c r="BA380" i="77"/>
  <c r="AZ381" i="77"/>
  <c r="BA381" i="77"/>
  <c r="AZ382" i="77"/>
  <c r="BA382" i="77"/>
  <c r="AZ383" i="77"/>
  <c r="BA383" i="77"/>
  <c r="AZ384" i="77"/>
  <c r="BA384" i="77"/>
  <c r="AZ385" i="77"/>
  <c r="BA385" i="77"/>
  <c r="AZ386" i="77"/>
  <c r="BA386" i="77"/>
  <c r="AZ387" i="77"/>
  <c r="BA387" i="77"/>
  <c r="AZ388" i="77"/>
  <c r="BA388" i="77"/>
  <c r="AZ389" i="77"/>
  <c r="BA389" i="77"/>
  <c r="AZ390" i="77"/>
  <c r="BA390" i="77"/>
  <c r="AZ391" i="77"/>
  <c r="BA391" i="77"/>
  <c r="AZ392" i="77"/>
  <c r="BA392" i="77"/>
  <c r="AZ393" i="77"/>
  <c r="BA393" i="77"/>
  <c r="AZ394" i="77"/>
  <c r="BA394" i="77"/>
  <c r="AZ395" i="77"/>
  <c r="BA395" i="77"/>
  <c r="AZ396" i="77"/>
  <c r="BA396" i="77"/>
  <c r="AZ397" i="77"/>
  <c r="BA397" i="77"/>
  <c r="AZ398" i="77"/>
  <c r="BA398" i="77"/>
  <c r="AZ399" i="77"/>
  <c r="BA399" i="77"/>
  <c r="AZ400" i="77"/>
  <c r="BA400" i="77"/>
  <c r="AZ401" i="77"/>
  <c r="BA401" i="77"/>
  <c r="AZ402" i="77"/>
  <c r="BA402" i="77"/>
  <c r="AZ403" i="77"/>
  <c r="BA403" i="77"/>
  <c r="AZ404" i="77"/>
  <c r="BA404" i="77"/>
  <c r="AZ405" i="77"/>
  <c r="BA405" i="77"/>
  <c r="AZ406" i="77"/>
  <c r="BA406" i="77"/>
  <c r="AZ407" i="77"/>
  <c r="BA407" i="77"/>
  <c r="AZ408" i="77"/>
  <c r="BA408" i="77"/>
  <c r="AZ409" i="77"/>
  <c r="BA409" i="77"/>
  <c r="AZ410" i="77"/>
  <c r="BA410" i="77"/>
  <c r="AZ411" i="77"/>
  <c r="BA411" i="77"/>
  <c r="AZ412" i="77"/>
  <c r="BA412" i="77"/>
  <c r="AZ413" i="77"/>
  <c r="BA413" i="77"/>
  <c r="AZ414" i="77"/>
  <c r="BA414" i="77"/>
  <c r="AZ415" i="77"/>
  <c r="BA415" i="77"/>
  <c r="AZ416" i="77"/>
  <c r="BA416" i="77"/>
  <c r="AZ417" i="77"/>
  <c r="BA417" i="77"/>
  <c r="AZ418" i="77"/>
  <c r="BA418" i="77"/>
  <c r="AZ419" i="77"/>
  <c r="BA419" i="77"/>
  <c r="AZ420" i="77"/>
  <c r="BA420" i="77"/>
  <c r="AZ421" i="77"/>
  <c r="BA421" i="77"/>
  <c r="AZ422" i="77"/>
  <c r="BA422" i="77"/>
  <c r="AZ423" i="77"/>
  <c r="BA423" i="77"/>
  <c r="AZ424" i="77"/>
  <c r="BA424" i="77"/>
  <c r="AZ425" i="77"/>
  <c r="BA425" i="77"/>
  <c r="AZ426" i="77"/>
  <c r="BA426" i="77"/>
  <c r="AZ427" i="77"/>
  <c r="BA427" i="77"/>
  <c r="AZ428" i="77"/>
  <c r="BA428" i="77"/>
  <c r="AZ429" i="77"/>
  <c r="BA429" i="77"/>
  <c r="AZ430" i="77"/>
  <c r="BA430" i="77"/>
  <c r="AZ431" i="77"/>
  <c r="BA431" i="77"/>
  <c r="AZ432" i="77"/>
  <c r="BA432" i="77"/>
  <c r="AZ433" i="77"/>
  <c r="BA433" i="77"/>
  <c r="AZ434" i="77"/>
  <c r="BA434" i="77"/>
  <c r="AZ435" i="77"/>
  <c r="BA435" i="77"/>
  <c r="AZ436" i="77"/>
  <c r="BA436" i="77"/>
  <c r="AZ437" i="77"/>
  <c r="BA437" i="77"/>
  <c r="AZ438" i="77"/>
  <c r="BA438" i="77"/>
  <c r="AZ439" i="77"/>
  <c r="BA439" i="77"/>
  <c r="AZ440" i="77"/>
  <c r="BA440" i="77"/>
  <c r="AZ441" i="77"/>
  <c r="BA441" i="77"/>
  <c r="AZ442" i="77"/>
  <c r="BA442" i="77"/>
  <c r="AZ443" i="77"/>
  <c r="BA443" i="77"/>
  <c r="AZ444" i="77"/>
  <c r="BA444" i="77"/>
  <c r="AZ445" i="77"/>
  <c r="BA445" i="77"/>
  <c r="AZ446" i="77"/>
  <c r="BA446" i="77"/>
  <c r="AZ447" i="77"/>
  <c r="BA447" i="77"/>
  <c r="AZ448" i="77"/>
  <c r="BA448" i="77"/>
  <c r="AZ449" i="77"/>
  <c r="BA449" i="77"/>
  <c r="AZ450" i="77"/>
  <c r="BA450" i="77"/>
  <c r="AZ451" i="77"/>
  <c r="BA451" i="77"/>
  <c r="AZ452" i="77"/>
  <c r="BA452" i="77"/>
  <c r="AZ453" i="77"/>
  <c r="BA453" i="77"/>
  <c r="AZ454" i="77"/>
  <c r="BA454" i="77"/>
  <c r="AZ455" i="77"/>
  <c r="BA455" i="77"/>
  <c r="AZ456" i="77"/>
  <c r="BA456" i="77"/>
  <c r="AZ457" i="77"/>
  <c r="BA457" i="77"/>
  <c r="AZ458" i="77"/>
  <c r="BA458" i="77"/>
  <c r="AZ459" i="77"/>
  <c r="BA459" i="77"/>
  <c r="AZ460" i="77"/>
  <c r="BA460" i="77"/>
  <c r="AZ461" i="77"/>
  <c r="BA461" i="77"/>
  <c r="AZ462" i="77"/>
  <c r="BA462" i="77"/>
  <c r="AZ463" i="77"/>
  <c r="BA463" i="77"/>
  <c r="AZ464" i="77"/>
  <c r="BA464" i="77"/>
  <c r="AZ465" i="77"/>
  <c r="BA465" i="77"/>
  <c r="AZ466" i="77"/>
  <c r="BA466" i="77"/>
  <c r="AZ467" i="77"/>
  <c r="BA467" i="77"/>
  <c r="AZ468" i="77"/>
  <c r="BA468" i="77"/>
  <c r="AZ469" i="77"/>
  <c r="BA469" i="77"/>
  <c r="AZ470" i="77"/>
  <c r="BA470" i="77"/>
  <c r="AZ471" i="77"/>
  <c r="BA471" i="77"/>
  <c r="AZ472" i="77"/>
  <c r="BA472" i="77"/>
  <c r="AZ473" i="77"/>
  <c r="BA473" i="77"/>
  <c r="AZ474" i="77"/>
  <c r="BA474" i="77"/>
  <c r="AZ475" i="77"/>
  <c r="BA475" i="77"/>
  <c r="AZ476" i="77"/>
  <c r="BA476" i="77"/>
  <c r="AZ477" i="77"/>
  <c r="BA477" i="77"/>
  <c r="AZ478" i="77"/>
  <c r="BA478" i="77"/>
  <c r="AZ479" i="77"/>
  <c r="BA479" i="77"/>
  <c r="AZ480" i="77"/>
  <c r="BA480" i="77"/>
  <c r="AZ481" i="77"/>
  <c r="BA481" i="77"/>
  <c r="AZ482" i="77"/>
  <c r="BA482" i="77"/>
  <c r="AZ483" i="77"/>
  <c r="BA483" i="77"/>
  <c r="AZ484" i="77"/>
  <c r="BA484" i="77"/>
  <c r="AZ485" i="77"/>
  <c r="BA485" i="77"/>
  <c r="AZ486" i="77"/>
  <c r="BA486" i="77"/>
  <c r="AZ487" i="77"/>
  <c r="BA487" i="77"/>
  <c r="AZ488" i="77"/>
  <c r="BA488" i="77"/>
  <c r="AZ489" i="77"/>
  <c r="BA489" i="77"/>
  <c r="AZ490" i="77"/>
  <c r="BA490" i="77"/>
  <c r="AZ491" i="77"/>
  <c r="BA491" i="77"/>
  <c r="AZ492" i="77"/>
  <c r="BA492" i="77"/>
  <c r="AZ493" i="77"/>
  <c r="BA493" i="77"/>
  <c r="AZ494" i="77"/>
  <c r="BA494" i="77"/>
  <c r="AZ495" i="77"/>
  <c r="BA495" i="77"/>
  <c r="AZ496" i="77"/>
  <c r="BA496" i="77"/>
  <c r="AZ497" i="77"/>
  <c r="BA497" i="77"/>
  <c r="AZ498" i="77"/>
  <c r="BA498" i="77"/>
  <c r="AZ499" i="77"/>
  <c r="BA499" i="77"/>
  <c r="AZ500" i="77"/>
  <c r="BA500" i="77"/>
  <c r="AZ501" i="77"/>
  <c r="BA501" i="77"/>
  <c r="AZ502" i="77"/>
  <c r="BA502" i="77"/>
  <c r="AZ503" i="77"/>
  <c r="BA503" i="77"/>
  <c r="AZ504" i="77"/>
  <c r="BA504" i="77"/>
  <c r="AZ505" i="77"/>
  <c r="BA505" i="77"/>
  <c r="AZ506" i="77"/>
  <c r="BA506" i="77"/>
  <c r="AZ507" i="77"/>
  <c r="BA507" i="77"/>
  <c r="AZ508" i="77"/>
  <c r="BA508" i="77"/>
  <c r="AZ509" i="77"/>
  <c r="BA509" i="77"/>
  <c r="AZ510" i="77"/>
  <c r="BA510" i="77"/>
  <c r="AZ511" i="77"/>
  <c r="BA511" i="77"/>
  <c r="AZ512" i="77"/>
  <c r="BA512" i="77"/>
  <c r="AZ513" i="77"/>
  <c r="BA513" i="77"/>
  <c r="AZ514" i="77"/>
  <c r="BA514" i="77"/>
  <c r="AZ515" i="77"/>
  <c r="BA515" i="77"/>
  <c r="AZ516" i="77"/>
  <c r="BA516" i="77"/>
  <c r="AZ517" i="77"/>
  <c r="BA517" i="77"/>
  <c r="AZ518" i="77"/>
  <c r="BA518" i="77"/>
  <c r="AZ519" i="77"/>
  <c r="BA519" i="77"/>
  <c r="AZ520" i="77"/>
  <c r="BA520" i="77"/>
  <c r="AZ521" i="77"/>
  <c r="BA521" i="77"/>
  <c r="AZ522" i="77"/>
  <c r="BA522" i="77"/>
  <c r="AZ523" i="77"/>
  <c r="BA523" i="77"/>
  <c r="AZ524" i="77"/>
  <c r="BA524" i="77"/>
  <c r="AZ525" i="77"/>
  <c r="BA525" i="77"/>
  <c r="AZ526" i="77"/>
  <c r="BA526" i="77"/>
  <c r="AZ527" i="77"/>
  <c r="BA527" i="77"/>
  <c r="AZ528" i="77"/>
  <c r="BA528" i="77"/>
  <c r="AZ529" i="77"/>
  <c r="BA529" i="77"/>
  <c r="AZ530" i="77"/>
  <c r="BA530" i="77"/>
  <c r="AZ531" i="77"/>
  <c r="BA531" i="77"/>
  <c r="AZ532" i="77"/>
  <c r="BA532" i="77"/>
  <c r="AZ533" i="77"/>
  <c r="BA533" i="77"/>
  <c r="AZ534" i="77"/>
  <c r="BA534" i="77"/>
  <c r="AZ535" i="77"/>
  <c r="BA535" i="77"/>
  <c r="AZ536" i="77"/>
  <c r="BA536" i="77"/>
  <c r="AZ537" i="77"/>
  <c r="BA537" i="77"/>
  <c r="AZ538" i="77"/>
  <c r="BA538" i="77"/>
  <c r="AZ539" i="77"/>
  <c r="BA539" i="77"/>
  <c r="AZ540" i="77"/>
  <c r="BA540" i="77"/>
  <c r="AZ541" i="77"/>
  <c r="BA541" i="77"/>
  <c r="AZ542" i="77"/>
  <c r="BA542" i="77"/>
  <c r="AZ543" i="77"/>
  <c r="BA543" i="77"/>
  <c r="AZ544" i="77"/>
  <c r="BA544" i="77"/>
  <c r="AZ545" i="77"/>
  <c r="BA545" i="77"/>
  <c r="AZ546" i="77"/>
  <c r="BA546" i="77"/>
  <c r="AZ547" i="77"/>
  <c r="BA547" i="77"/>
  <c r="AZ548" i="77"/>
  <c r="BA548" i="77"/>
  <c r="AZ549" i="77"/>
  <c r="BA549" i="77"/>
  <c r="AZ550" i="77"/>
  <c r="BA550" i="77"/>
  <c r="AZ551" i="77"/>
  <c r="BA551" i="77"/>
  <c r="AZ552" i="77"/>
  <c r="BA552" i="77"/>
  <c r="AZ553" i="77"/>
  <c r="BA553" i="77"/>
  <c r="AZ554" i="77"/>
  <c r="BA554" i="77"/>
  <c r="AZ555" i="77"/>
  <c r="BA555" i="77"/>
  <c r="AZ556" i="77"/>
  <c r="BA556" i="77"/>
  <c r="AZ557" i="77"/>
  <c r="BA557" i="77"/>
  <c r="AZ558" i="77"/>
  <c r="BA558" i="77"/>
  <c r="AZ559" i="77"/>
  <c r="BA559" i="77"/>
  <c r="AZ560" i="77"/>
  <c r="BA560" i="77"/>
  <c r="AZ561" i="77"/>
  <c r="BA561" i="77"/>
  <c r="AZ562" i="77"/>
  <c r="BA562" i="77"/>
  <c r="AZ563" i="77"/>
  <c r="BA563" i="77"/>
  <c r="AZ564" i="77"/>
  <c r="BA564" i="77"/>
  <c r="AZ565" i="77"/>
  <c r="BA565" i="77"/>
  <c r="AZ566" i="77"/>
  <c r="BA566" i="77"/>
  <c r="AZ567" i="77"/>
  <c r="BA567" i="77"/>
  <c r="AZ568" i="77"/>
  <c r="BA568" i="77"/>
  <c r="AZ569" i="77"/>
  <c r="BA569" i="77"/>
  <c r="AZ570" i="77"/>
  <c r="BA570" i="77"/>
  <c r="AZ571" i="77"/>
  <c r="BA571" i="77"/>
  <c r="AZ572" i="77"/>
  <c r="BA572" i="77"/>
  <c r="AZ573" i="77"/>
  <c r="BA573" i="77"/>
  <c r="AZ574" i="77"/>
  <c r="BA574" i="77"/>
  <c r="AZ575" i="77"/>
  <c r="BA575" i="77"/>
  <c r="AZ576" i="77"/>
  <c r="BA576" i="77"/>
  <c r="AZ577" i="77"/>
  <c r="BA577" i="77"/>
  <c r="AZ578" i="77"/>
  <c r="BA578" i="77"/>
  <c r="AZ579" i="77"/>
  <c r="BA579" i="77"/>
  <c r="AZ580" i="77"/>
  <c r="BA580" i="77"/>
  <c r="AZ581" i="77"/>
  <c r="BA581" i="77"/>
  <c r="AZ582" i="77"/>
  <c r="BA582" i="77"/>
  <c r="AZ583" i="77"/>
  <c r="BA583" i="77"/>
  <c r="AZ584" i="77"/>
  <c r="BA584" i="77"/>
  <c r="AZ585" i="77"/>
  <c r="BA585" i="77"/>
  <c r="AZ586" i="77"/>
  <c r="BA586" i="77"/>
  <c r="AZ587" i="77"/>
  <c r="BA587" i="77"/>
  <c r="AZ588" i="77"/>
  <c r="BA588" i="77"/>
  <c r="AZ589" i="77"/>
  <c r="BA589" i="77"/>
  <c r="AZ590" i="77"/>
  <c r="BA590" i="77"/>
  <c r="AZ591" i="77"/>
  <c r="BA591" i="77"/>
  <c r="AZ592" i="77"/>
  <c r="BA592" i="77"/>
  <c r="AZ593" i="77"/>
  <c r="BA593" i="77"/>
  <c r="AZ594" i="77"/>
  <c r="BA594" i="77"/>
  <c r="AZ595" i="77"/>
  <c r="BA595" i="77"/>
  <c r="AZ596" i="77"/>
  <c r="BA596" i="77"/>
  <c r="AZ597" i="77"/>
  <c r="BA597" i="77"/>
  <c r="AZ598" i="77"/>
  <c r="BA598" i="77"/>
  <c r="AZ599" i="77"/>
  <c r="BA599" i="77"/>
  <c r="AZ600" i="77"/>
  <c r="BA600" i="77"/>
  <c r="AZ601" i="77"/>
  <c r="BA601" i="77"/>
  <c r="AZ602" i="77"/>
  <c r="BA602" i="77"/>
  <c r="AZ603" i="77"/>
  <c r="BA603" i="77"/>
  <c r="AZ604" i="77"/>
  <c r="BA604" i="77"/>
  <c r="AZ605" i="77"/>
  <c r="BA605" i="77"/>
  <c r="AZ606" i="77"/>
  <c r="BA606" i="77"/>
  <c r="AZ607" i="77"/>
  <c r="BA607" i="77"/>
  <c r="AZ608" i="77"/>
  <c r="BA608" i="77"/>
  <c r="AZ609" i="77"/>
  <c r="BA609" i="77"/>
  <c r="AZ610" i="77"/>
  <c r="BA610" i="77"/>
  <c r="AZ611" i="77"/>
  <c r="BA611" i="77"/>
  <c r="AZ612" i="77"/>
  <c r="BA612" i="77"/>
  <c r="AZ613" i="77"/>
  <c r="BA613" i="77"/>
  <c r="AZ614" i="77"/>
  <c r="BA614" i="77"/>
  <c r="AZ615" i="77"/>
  <c r="BA615" i="77"/>
  <c r="AZ616" i="77"/>
  <c r="BA616" i="77"/>
  <c r="AZ617" i="77"/>
  <c r="BA617" i="77"/>
  <c r="AZ618" i="77"/>
  <c r="BA618" i="77"/>
  <c r="AZ619" i="77"/>
  <c r="BA619" i="77"/>
  <c r="AZ620" i="77"/>
  <c r="BA620" i="77"/>
  <c r="AZ621" i="77"/>
  <c r="BA621" i="77"/>
  <c r="AZ622" i="77"/>
  <c r="BA622" i="77"/>
  <c r="AZ623" i="77"/>
  <c r="BA623" i="77"/>
  <c r="AZ624" i="77"/>
  <c r="BA624" i="77"/>
  <c r="AZ625" i="77"/>
  <c r="BA625" i="77"/>
  <c r="AZ626" i="77"/>
  <c r="BA626" i="77"/>
  <c r="AZ627" i="77"/>
  <c r="BA627" i="77"/>
  <c r="AZ628" i="77"/>
  <c r="BA628" i="77"/>
  <c r="AZ629" i="77"/>
  <c r="BA629" i="77"/>
  <c r="AZ630" i="77"/>
  <c r="BA630" i="77"/>
  <c r="AZ631" i="77"/>
  <c r="BA631" i="77"/>
  <c r="AZ632" i="77"/>
  <c r="BA632" i="77"/>
  <c r="AZ633" i="77"/>
  <c r="BA633" i="77"/>
  <c r="AZ634" i="77"/>
  <c r="BA634" i="77"/>
  <c r="AZ635" i="77"/>
  <c r="BA635" i="77"/>
  <c r="AZ636" i="77"/>
  <c r="BA636" i="77"/>
  <c r="AZ637" i="77"/>
  <c r="BA637" i="77"/>
  <c r="AZ638" i="77"/>
  <c r="BA638" i="77"/>
  <c r="AZ639" i="77"/>
  <c r="BA639" i="77"/>
  <c r="AZ640" i="77"/>
  <c r="BA640" i="77"/>
  <c r="AZ641" i="77"/>
  <c r="BA641" i="77"/>
  <c r="AZ642" i="77"/>
  <c r="BA642" i="77"/>
  <c r="AZ643" i="77"/>
  <c r="BA643" i="77"/>
  <c r="AZ644" i="77"/>
  <c r="BA644" i="77"/>
  <c r="AZ645" i="77"/>
  <c r="BA645" i="77"/>
  <c r="AZ646" i="77"/>
  <c r="BA646" i="77"/>
  <c r="AZ647" i="77"/>
  <c r="BA647" i="77"/>
  <c r="AZ648" i="77"/>
  <c r="BA648" i="77"/>
  <c r="AZ649" i="77"/>
  <c r="BA649" i="77"/>
  <c r="AZ650" i="77"/>
  <c r="BA650" i="77"/>
  <c r="AZ651" i="77"/>
  <c r="BA651" i="77"/>
  <c r="AZ652" i="77"/>
  <c r="BA652" i="77"/>
  <c r="AZ653" i="77"/>
  <c r="BA653" i="77"/>
  <c r="AZ654" i="77"/>
  <c r="BA654" i="77"/>
  <c r="AZ655" i="77"/>
  <c r="BA655" i="77"/>
  <c r="AZ656" i="77"/>
  <c r="BA656" i="77"/>
  <c r="AZ657" i="77"/>
  <c r="BA657" i="77"/>
  <c r="AZ658" i="77"/>
  <c r="BA658" i="77"/>
  <c r="AZ659" i="77"/>
  <c r="BA659" i="77"/>
  <c r="AZ660" i="77"/>
  <c r="BA660" i="77"/>
  <c r="AZ661" i="77"/>
  <c r="BA661" i="77"/>
  <c r="AZ662" i="77"/>
  <c r="BA662" i="77"/>
  <c r="AZ663" i="77"/>
  <c r="BA663" i="77"/>
  <c r="AZ664" i="77"/>
  <c r="BA664" i="77"/>
  <c r="AZ665" i="77"/>
  <c r="BA665" i="77"/>
  <c r="AZ666" i="77"/>
  <c r="BA666" i="77"/>
  <c r="AZ667" i="77"/>
  <c r="BA667" i="77"/>
  <c r="AZ668" i="77"/>
  <c r="BA668" i="77"/>
  <c r="AZ669" i="77"/>
  <c r="BA669" i="77"/>
  <c r="AZ670" i="77"/>
  <c r="BA670" i="77"/>
  <c r="AZ671" i="77"/>
  <c r="BA671" i="77"/>
  <c r="AZ672" i="77"/>
  <c r="BA672" i="77"/>
  <c r="AZ673" i="77"/>
  <c r="BA673" i="77"/>
  <c r="AZ674" i="77"/>
  <c r="BA674" i="77"/>
  <c r="AZ675" i="77"/>
  <c r="BA675" i="77"/>
  <c r="AZ676" i="77"/>
  <c r="BA676" i="77"/>
  <c r="AZ677" i="77"/>
  <c r="BA677" i="77"/>
  <c r="AZ678" i="77"/>
  <c r="BA678" i="77"/>
  <c r="AZ679" i="77"/>
  <c r="BA679" i="77"/>
  <c r="AZ680" i="77"/>
  <c r="BA680" i="77"/>
  <c r="AZ681" i="77"/>
  <c r="BA681" i="77"/>
  <c r="AZ682" i="77"/>
  <c r="BA682" i="77"/>
  <c r="AZ683" i="77"/>
  <c r="BA683" i="77"/>
  <c r="AZ684" i="77"/>
  <c r="BA684" i="77"/>
  <c r="AZ685" i="77"/>
  <c r="BA685" i="77"/>
  <c r="AZ686" i="77"/>
  <c r="BA686" i="77"/>
  <c r="AZ687" i="77"/>
  <c r="BA687" i="77"/>
  <c r="AZ688" i="77"/>
  <c r="BA688" i="77"/>
  <c r="AZ689" i="77"/>
  <c r="BA689" i="77"/>
  <c r="AZ690" i="77"/>
  <c r="BA690" i="77"/>
  <c r="AZ691" i="77"/>
  <c r="BA691" i="77"/>
  <c r="AZ692" i="77"/>
  <c r="BA692" i="77"/>
  <c r="AZ693" i="77"/>
  <c r="BA693" i="77"/>
  <c r="AZ694" i="77"/>
  <c r="BA694" i="77"/>
  <c r="AZ695" i="77"/>
  <c r="BA695" i="77"/>
  <c r="AZ696" i="77"/>
  <c r="BA696" i="77"/>
  <c r="AZ697" i="77"/>
  <c r="BA697" i="77"/>
  <c r="AZ698" i="77"/>
  <c r="BA698" i="77"/>
  <c r="AZ699" i="77"/>
  <c r="BA699" i="77"/>
  <c r="AZ700" i="77"/>
  <c r="BA700" i="77"/>
  <c r="AZ701" i="77"/>
  <c r="BA701" i="77"/>
  <c r="AZ702" i="77"/>
  <c r="BA702" i="77"/>
  <c r="AZ703" i="77"/>
  <c r="BA703" i="77"/>
  <c r="AZ704" i="77"/>
  <c r="BA704" i="77"/>
  <c r="AZ705" i="77"/>
  <c r="BA705" i="77"/>
  <c r="AZ706" i="77"/>
  <c r="BA706" i="77"/>
  <c r="AZ707" i="77"/>
  <c r="BA707" i="77"/>
  <c r="AZ708" i="77"/>
  <c r="BA708" i="77"/>
  <c r="AZ709" i="77"/>
  <c r="BA709" i="77"/>
  <c r="AZ710" i="77"/>
  <c r="BA710" i="77"/>
  <c r="AZ711" i="77"/>
  <c r="BA711" i="77"/>
  <c r="AZ712" i="77"/>
  <c r="BA712" i="77"/>
  <c r="AZ713" i="77"/>
  <c r="BA713" i="77"/>
  <c r="AZ714" i="77"/>
  <c r="BA714" i="77"/>
  <c r="AZ715" i="77"/>
  <c r="BA715" i="77"/>
  <c r="AZ716" i="77"/>
  <c r="BA716" i="77"/>
  <c r="AZ717" i="77"/>
  <c r="BA717" i="77"/>
  <c r="AZ718" i="77"/>
  <c r="BA718" i="77"/>
  <c r="AZ719" i="77"/>
  <c r="BA719" i="77"/>
  <c r="AZ720" i="77"/>
  <c r="BA720" i="77"/>
  <c r="AZ721" i="77"/>
  <c r="BA721" i="77"/>
  <c r="AZ722" i="77"/>
  <c r="BA722" i="77"/>
  <c r="AZ723" i="77"/>
  <c r="BA723" i="77"/>
  <c r="AZ724" i="77"/>
  <c r="BA724" i="77"/>
  <c r="AZ725" i="77"/>
  <c r="BA725" i="77"/>
  <c r="AZ726" i="77"/>
  <c r="BA726" i="77"/>
  <c r="AZ727" i="77"/>
  <c r="BA727" i="77"/>
  <c r="AZ728" i="77"/>
  <c r="BA728" i="77"/>
  <c r="AZ729" i="77"/>
  <c r="BA729" i="77"/>
  <c r="AZ730" i="77"/>
  <c r="BA730" i="77"/>
  <c r="AZ731" i="77"/>
  <c r="BA731" i="77"/>
  <c r="AZ732" i="77"/>
  <c r="BA732" i="77"/>
  <c r="AZ733" i="77"/>
  <c r="BA733" i="77"/>
  <c r="AZ734" i="77"/>
  <c r="BA734" i="77"/>
  <c r="AZ735" i="77"/>
  <c r="BA735" i="77"/>
  <c r="AZ736" i="77"/>
  <c r="BA736" i="77"/>
  <c r="AZ737" i="77"/>
  <c r="BA737" i="77"/>
  <c r="AZ738" i="77"/>
  <c r="BA738" i="77"/>
  <c r="AZ739" i="77"/>
  <c r="BA739" i="77"/>
  <c r="AZ740" i="77"/>
  <c r="BA740" i="77"/>
  <c r="AZ741" i="77"/>
  <c r="BA741" i="77"/>
  <c r="AZ742" i="77"/>
  <c r="BA742" i="77"/>
  <c r="AZ743" i="77"/>
  <c r="BA743" i="77"/>
  <c r="AZ744" i="77"/>
  <c r="BA744" i="77"/>
  <c r="AZ745" i="77"/>
  <c r="BA745" i="77"/>
  <c r="AZ746" i="77"/>
  <c r="BA746" i="77"/>
  <c r="AZ747" i="77"/>
  <c r="BA747" i="77"/>
  <c r="AZ748" i="77"/>
  <c r="BA748" i="77"/>
  <c r="AZ749" i="77"/>
  <c r="BA749" i="77"/>
  <c r="AZ750" i="77"/>
  <c r="BA750" i="77"/>
  <c r="AZ751" i="77"/>
  <c r="BA751" i="77"/>
  <c r="AZ752" i="77"/>
  <c r="BA752" i="77"/>
  <c r="AZ753" i="77"/>
  <c r="BA753" i="77"/>
  <c r="AZ754" i="77"/>
  <c r="BA754" i="77"/>
  <c r="AZ755" i="77"/>
  <c r="BA755" i="77"/>
  <c r="AZ756" i="77"/>
  <c r="BA756" i="77"/>
  <c r="AZ757" i="77"/>
  <c r="BA757" i="77"/>
  <c r="AZ758" i="77"/>
  <c r="BA758" i="77"/>
  <c r="AZ759" i="77"/>
  <c r="BA759" i="77"/>
  <c r="AZ760" i="77"/>
  <c r="BA760" i="77"/>
  <c r="AZ761" i="77"/>
  <c r="BA761" i="77"/>
  <c r="AZ762" i="77"/>
  <c r="BA762" i="77"/>
  <c r="AZ763" i="77"/>
  <c r="BA763" i="77"/>
  <c r="AZ764" i="77"/>
  <c r="BA764" i="77"/>
  <c r="AZ765" i="77"/>
  <c r="BA765" i="77"/>
  <c r="AZ766" i="77"/>
  <c r="BA766" i="77"/>
  <c r="AZ767" i="77"/>
  <c r="BA767" i="77"/>
  <c r="AZ768" i="77"/>
  <c r="BA768" i="77"/>
  <c r="AZ769" i="77"/>
  <c r="BA769" i="77"/>
  <c r="AZ770" i="77"/>
  <c r="BA770" i="77"/>
  <c r="AZ771" i="77"/>
  <c r="BA771" i="77"/>
  <c r="AZ772" i="77"/>
  <c r="BA772" i="77"/>
  <c r="AZ773" i="77"/>
  <c r="BA773" i="77"/>
  <c r="AZ774" i="77"/>
  <c r="BA774" i="77"/>
  <c r="AZ775" i="77"/>
  <c r="BA775" i="77"/>
  <c r="AZ776" i="77"/>
  <c r="BA776" i="77"/>
  <c r="AZ777" i="77"/>
  <c r="BA777" i="77"/>
  <c r="AZ778" i="77"/>
  <c r="BA778" i="77"/>
  <c r="AZ779" i="77"/>
  <c r="BA779" i="77"/>
  <c r="AZ780" i="77"/>
  <c r="BA780" i="77"/>
  <c r="AZ781" i="77"/>
  <c r="BA781" i="77"/>
  <c r="AZ782" i="77"/>
  <c r="BA782" i="77"/>
  <c r="AZ783" i="77"/>
  <c r="BA783" i="77"/>
  <c r="AZ784" i="77"/>
  <c r="BA784" i="77"/>
  <c r="AZ785" i="77"/>
  <c r="BA785" i="77"/>
  <c r="AZ786" i="77"/>
  <c r="BA786" i="77"/>
  <c r="AZ787" i="77"/>
  <c r="BA787" i="77"/>
  <c r="AZ788" i="77"/>
  <c r="BA788" i="77"/>
  <c r="AZ789" i="77"/>
  <c r="BA789" i="77"/>
  <c r="AZ790" i="77"/>
  <c r="BA790" i="77"/>
  <c r="AZ791" i="77"/>
  <c r="BA791" i="77"/>
  <c r="AZ792" i="77"/>
  <c r="BA792" i="77"/>
  <c r="AZ793" i="77"/>
  <c r="BA793" i="77"/>
  <c r="AZ794" i="77"/>
  <c r="BA794" i="77"/>
  <c r="AZ795" i="77"/>
  <c r="BA795" i="77"/>
  <c r="AZ796" i="77"/>
  <c r="BA796" i="77"/>
  <c r="AZ797" i="77"/>
  <c r="BA797" i="77"/>
  <c r="AZ798" i="77"/>
  <c r="BA798" i="77"/>
  <c r="AZ799" i="77"/>
  <c r="BA799" i="77"/>
  <c r="AZ800" i="77"/>
  <c r="BA800" i="77"/>
  <c r="AZ801" i="77"/>
  <c r="BA801" i="77"/>
  <c r="AZ802" i="77"/>
  <c r="BA802" i="77"/>
  <c r="AZ803" i="77"/>
  <c r="BA803" i="77"/>
  <c r="AZ804" i="77"/>
  <c r="BA804" i="77"/>
  <c r="AZ805" i="77"/>
  <c r="BA805" i="77"/>
  <c r="AZ806" i="77"/>
  <c r="BA806" i="77"/>
  <c r="AZ807" i="77"/>
  <c r="BA807" i="77"/>
  <c r="AZ808" i="77"/>
  <c r="BA808" i="77"/>
  <c r="AZ809" i="77"/>
  <c r="BA809" i="77"/>
  <c r="AZ810" i="77"/>
  <c r="BA810" i="77"/>
  <c r="AZ811" i="77"/>
  <c r="BA811" i="77"/>
  <c r="AZ812" i="77"/>
  <c r="BA812" i="77"/>
  <c r="AZ813" i="77"/>
  <c r="BA813" i="77"/>
  <c r="AZ814" i="77"/>
  <c r="BA814" i="77"/>
  <c r="AZ815" i="77"/>
  <c r="BA815" i="77"/>
  <c r="AZ816" i="77"/>
  <c r="BA816" i="77"/>
  <c r="AZ817" i="77"/>
  <c r="BA817" i="77"/>
  <c r="AZ818" i="77"/>
  <c r="BA818" i="77"/>
  <c r="AZ819" i="77"/>
  <c r="BA819" i="77"/>
  <c r="AZ820" i="77"/>
  <c r="BA820" i="77"/>
  <c r="AZ821" i="77"/>
  <c r="BA821" i="77"/>
  <c r="AZ822" i="77"/>
  <c r="BA822" i="77"/>
  <c r="AZ823" i="77"/>
  <c r="BA823" i="77"/>
  <c r="AZ824" i="77"/>
  <c r="BA824" i="77"/>
  <c r="AZ825" i="77"/>
  <c r="BA825" i="77"/>
  <c r="AZ826" i="77"/>
  <c r="BA826" i="77"/>
  <c r="AZ827" i="77"/>
  <c r="BA827" i="77"/>
  <c r="AZ828" i="77"/>
  <c r="BA828" i="77"/>
  <c r="AZ829" i="77"/>
  <c r="BA829" i="77"/>
  <c r="AZ830" i="77"/>
  <c r="BA830" i="77"/>
  <c r="AZ831" i="77"/>
  <c r="BA831" i="77"/>
  <c r="AZ832" i="77"/>
  <c r="BA832" i="77"/>
  <c r="AZ833" i="77"/>
  <c r="BA833" i="77"/>
  <c r="AZ834" i="77"/>
  <c r="BA834" i="77"/>
  <c r="AZ835" i="77"/>
  <c r="BA835" i="77"/>
  <c r="AZ836" i="77"/>
  <c r="BA836" i="77"/>
  <c r="AZ837" i="77"/>
  <c r="BA837" i="77"/>
  <c r="AZ838" i="77"/>
  <c r="BA838" i="77"/>
  <c r="AZ839" i="77"/>
  <c r="BA839" i="77"/>
  <c r="AZ840" i="77"/>
  <c r="BA840" i="77"/>
  <c r="AZ841" i="77"/>
  <c r="BA841" i="77"/>
  <c r="AZ842" i="77"/>
  <c r="BA842" i="77"/>
  <c r="AZ843" i="77"/>
  <c r="BA843" i="77"/>
  <c r="AZ844" i="77"/>
  <c r="BA844" i="77"/>
  <c r="AZ845" i="77"/>
  <c r="BA845" i="77"/>
  <c r="AZ846" i="77"/>
  <c r="BA846" i="77"/>
  <c r="AZ847" i="77"/>
  <c r="BA847" i="77"/>
  <c r="AZ848" i="77"/>
  <c r="BA848" i="77"/>
  <c r="AZ849" i="77"/>
  <c r="BA849" i="77"/>
  <c r="AZ850" i="77"/>
  <c r="BA850" i="77"/>
  <c r="AZ851" i="77"/>
  <c r="BA851" i="77"/>
  <c r="AZ852" i="77"/>
  <c r="BA852" i="77"/>
  <c r="AZ853" i="77"/>
  <c r="BA853" i="77"/>
  <c r="AZ854" i="77"/>
  <c r="BA854" i="77"/>
  <c r="AZ855" i="77"/>
  <c r="BA855" i="77"/>
  <c r="AZ856" i="77"/>
  <c r="BA856" i="77"/>
  <c r="AZ857" i="77"/>
  <c r="BA857" i="77"/>
  <c r="AZ858" i="77"/>
  <c r="BA858" i="77"/>
  <c r="AZ859" i="77"/>
  <c r="BA859" i="77"/>
  <c r="AZ860" i="77"/>
  <c r="BA860" i="77"/>
  <c r="AZ861" i="77"/>
  <c r="BA861" i="77"/>
  <c r="AZ862" i="77"/>
  <c r="BA862" i="77"/>
  <c r="AZ863" i="77"/>
  <c r="BA863" i="77"/>
  <c r="AZ864" i="77"/>
  <c r="BA864" i="77"/>
  <c r="AZ865" i="77"/>
  <c r="BA865" i="77"/>
  <c r="AZ866" i="77"/>
  <c r="BA866" i="77"/>
  <c r="AZ867" i="77"/>
  <c r="BA867" i="77"/>
  <c r="AZ868" i="77"/>
  <c r="BA868" i="77"/>
  <c r="AZ869" i="77"/>
  <c r="BA869" i="77"/>
  <c r="AZ870" i="77"/>
  <c r="BA870" i="77"/>
  <c r="AZ871" i="77"/>
  <c r="BA871" i="77"/>
  <c r="AZ872" i="77"/>
  <c r="BA872" i="77"/>
  <c r="AZ873" i="77"/>
  <c r="BA873" i="77"/>
  <c r="AZ874" i="77"/>
  <c r="BA874" i="77"/>
  <c r="AZ875" i="77"/>
  <c r="BA875" i="77"/>
  <c r="AZ876" i="77"/>
  <c r="BA876" i="77"/>
  <c r="AZ877" i="77"/>
  <c r="BA877" i="77"/>
  <c r="AZ878" i="77"/>
  <c r="BA878" i="77"/>
  <c r="AZ879" i="77"/>
  <c r="BA879" i="77"/>
  <c r="AZ880" i="77"/>
  <c r="BA880" i="77"/>
  <c r="AZ881" i="77"/>
  <c r="BA881" i="77"/>
  <c r="AZ882" i="77"/>
  <c r="BA882" i="77"/>
  <c r="AZ883" i="77"/>
  <c r="BA883" i="77"/>
  <c r="AZ884" i="77"/>
  <c r="BA884" i="77"/>
  <c r="AZ885" i="77"/>
  <c r="BA885" i="77"/>
  <c r="AZ886" i="77"/>
  <c r="BA886" i="77"/>
  <c r="AZ887" i="77"/>
  <c r="BA887" i="77"/>
  <c r="AZ888" i="77"/>
  <c r="BA888" i="77"/>
  <c r="AZ889" i="77"/>
  <c r="BA889" i="77"/>
  <c r="AZ890" i="77"/>
  <c r="BA890" i="77"/>
  <c r="AZ891" i="77"/>
  <c r="BA891" i="77"/>
  <c r="AZ892" i="77"/>
  <c r="BA892" i="77"/>
  <c r="AZ893" i="77"/>
  <c r="BA893" i="77"/>
  <c r="AZ894" i="77"/>
  <c r="BA894" i="77"/>
  <c r="AZ895" i="77"/>
  <c r="BA895" i="77"/>
  <c r="AZ896" i="77"/>
  <c r="BA896" i="77"/>
  <c r="AZ897" i="77"/>
  <c r="BA897" i="77"/>
  <c r="AZ898" i="77"/>
  <c r="BA898" i="77"/>
  <c r="AZ899" i="77"/>
  <c r="BA899" i="77"/>
  <c r="AZ900" i="77"/>
  <c r="BA900" i="77"/>
  <c r="AZ901" i="77"/>
  <c r="BA901" i="77"/>
  <c r="AZ902" i="77"/>
  <c r="BA902" i="77"/>
  <c r="AZ903" i="77"/>
  <c r="BA903" i="77"/>
  <c r="AZ904" i="77"/>
  <c r="BA904" i="77"/>
  <c r="AZ905" i="77"/>
  <c r="BA905" i="77"/>
  <c r="AZ906" i="77"/>
  <c r="BA906" i="77"/>
  <c r="AZ907" i="77"/>
  <c r="BA907" i="77"/>
  <c r="AZ908" i="77"/>
  <c r="BA908" i="77"/>
  <c r="AZ909" i="77"/>
  <c r="BA909" i="77"/>
  <c r="AZ910" i="77"/>
  <c r="BA910" i="77"/>
  <c r="AZ911" i="77"/>
  <c r="BA911" i="77"/>
  <c r="AZ912" i="77"/>
  <c r="BA912" i="77"/>
  <c r="AZ913" i="77"/>
  <c r="BA913" i="77"/>
  <c r="AZ914" i="77"/>
  <c r="BA914" i="77"/>
  <c r="AZ915" i="77"/>
  <c r="BA915" i="77"/>
  <c r="AZ916" i="77"/>
  <c r="BA916" i="77"/>
  <c r="AZ917" i="77"/>
  <c r="BA917" i="77"/>
  <c r="AZ918" i="77"/>
  <c r="BA918" i="77"/>
  <c r="AZ919" i="77"/>
  <c r="BA919" i="77"/>
  <c r="AZ920" i="77"/>
  <c r="BA920" i="77"/>
  <c r="AZ921" i="77"/>
  <c r="BA921" i="77"/>
  <c r="AZ922" i="77"/>
  <c r="BA922" i="77"/>
  <c r="AZ923" i="77"/>
  <c r="BA923" i="77"/>
  <c r="AZ924" i="77"/>
  <c r="BA924" i="77"/>
  <c r="AZ925" i="77"/>
  <c r="BA925" i="77"/>
  <c r="AZ926" i="77"/>
  <c r="BA926" i="77"/>
  <c r="AZ927" i="77"/>
  <c r="BA927" i="77"/>
  <c r="AZ928" i="77"/>
  <c r="BA928" i="77"/>
  <c r="AZ929" i="77"/>
  <c r="BA929" i="77"/>
  <c r="AZ930" i="77"/>
  <c r="BA930" i="77"/>
  <c r="AZ931" i="77"/>
  <c r="BA931" i="77"/>
  <c r="AZ932" i="77"/>
  <c r="BA932" i="77"/>
  <c r="AZ933" i="77"/>
  <c r="BA933" i="77"/>
  <c r="AZ934" i="77"/>
  <c r="BA934" i="77"/>
  <c r="AZ935" i="77"/>
  <c r="BA935" i="77"/>
  <c r="AZ936" i="77"/>
  <c r="BA936" i="77"/>
  <c r="AZ937" i="77"/>
  <c r="BA937" i="77"/>
  <c r="AZ938" i="77"/>
  <c r="BA938" i="77"/>
  <c r="AZ939" i="77"/>
  <c r="BA939" i="77"/>
  <c r="AZ940" i="77"/>
  <c r="BA940" i="77"/>
  <c r="AZ941" i="77"/>
  <c r="BA941" i="77"/>
  <c r="AZ942" i="77"/>
  <c r="BA942" i="77"/>
  <c r="AZ943" i="77"/>
  <c r="BA943" i="77"/>
  <c r="AZ944" i="77"/>
  <c r="BA944" i="77"/>
  <c r="AZ945" i="77"/>
  <c r="BA945" i="77"/>
  <c r="AZ946" i="77"/>
  <c r="BA946" i="77"/>
  <c r="AZ947" i="77"/>
  <c r="BA947" i="77"/>
  <c r="AZ948" i="77"/>
  <c r="BA948" i="77"/>
  <c r="AZ949" i="77"/>
  <c r="BA949" i="77"/>
  <c r="AZ950" i="77"/>
  <c r="BA950" i="77"/>
  <c r="AZ951" i="77"/>
  <c r="BA951" i="77"/>
  <c r="AZ952" i="77"/>
  <c r="BA952" i="77"/>
  <c r="AZ953" i="77"/>
  <c r="BA953" i="77"/>
  <c r="AZ954" i="77"/>
  <c r="BA954" i="77"/>
  <c r="AZ955" i="77"/>
  <c r="BA955" i="77"/>
  <c r="AZ956" i="77"/>
  <c r="BA956" i="77"/>
  <c r="AZ957" i="77"/>
  <c r="BA957" i="77"/>
  <c r="AZ958" i="77"/>
  <c r="BA958" i="77"/>
  <c r="AZ959" i="77"/>
  <c r="BA959" i="77"/>
  <c r="AZ960" i="77"/>
  <c r="BA960" i="77"/>
  <c r="AZ961" i="77"/>
  <c r="BA961" i="77"/>
  <c r="AZ962" i="77"/>
  <c r="BA962" i="77"/>
  <c r="AZ963" i="77"/>
  <c r="BA963" i="77"/>
  <c r="AZ964" i="77"/>
  <c r="BA964" i="77"/>
  <c r="AZ965" i="77"/>
  <c r="BA965" i="77"/>
  <c r="AZ966" i="77"/>
  <c r="BA966" i="77"/>
  <c r="AZ967" i="77"/>
  <c r="BA967" i="77"/>
  <c r="AZ968" i="77"/>
  <c r="BA968" i="77"/>
  <c r="AZ969" i="77"/>
  <c r="BA969" i="77"/>
  <c r="AZ970" i="77"/>
  <c r="BA970" i="77"/>
  <c r="AZ971" i="77"/>
  <c r="BA971" i="77"/>
  <c r="AZ972" i="77"/>
  <c r="BA972" i="77"/>
  <c r="AZ973" i="77"/>
  <c r="BA973" i="77"/>
  <c r="AZ974" i="77"/>
  <c r="BA974" i="77"/>
  <c r="AZ975" i="77"/>
  <c r="BA975" i="77"/>
  <c r="AZ976" i="77"/>
  <c r="BA976" i="77"/>
  <c r="AZ977" i="77"/>
  <c r="BA977" i="77"/>
  <c r="AZ978" i="77"/>
  <c r="BA978" i="77"/>
  <c r="AZ979" i="77"/>
  <c r="BA979" i="77"/>
  <c r="AZ980" i="77"/>
  <c r="BA980" i="77"/>
  <c r="AZ981" i="77"/>
  <c r="BA981" i="77"/>
  <c r="AZ982" i="77"/>
  <c r="BA982" i="77"/>
  <c r="AZ983" i="77"/>
  <c r="BA983" i="77"/>
  <c r="AZ984" i="77"/>
  <c r="BA984" i="77"/>
  <c r="AZ985" i="77"/>
  <c r="BA985" i="77"/>
  <c r="AZ986" i="77"/>
  <c r="BA986" i="77"/>
  <c r="AZ987" i="77"/>
  <c r="BA987" i="77"/>
  <c r="AZ988" i="77"/>
  <c r="BA988" i="77"/>
  <c r="AZ989" i="77"/>
  <c r="BA989" i="77"/>
  <c r="AZ990" i="77"/>
  <c r="BA990" i="77"/>
  <c r="AZ991" i="77"/>
  <c r="BA991" i="77"/>
  <c r="AZ992" i="77"/>
  <c r="BA992" i="77"/>
  <c r="AZ993" i="77"/>
  <c r="BA993" i="77"/>
  <c r="AZ994" i="77"/>
  <c r="BA994" i="77"/>
  <c r="AZ995" i="77"/>
  <c r="BA995" i="77"/>
  <c r="AZ996" i="77"/>
  <c r="BA996" i="77"/>
  <c r="AZ997" i="77"/>
  <c r="BA997" i="77"/>
  <c r="AZ998" i="77"/>
  <c r="BA998" i="77"/>
  <c r="AZ999" i="77"/>
  <c r="BA999" i="77"/>
  <c r="AZ1000" i="77"/>
  <c r="BA1000" i="77"/>
  <c r="AZ1001" i="77"/>
  <c r="BA1001" i="77"/>
  <c r="AZ1002" i="77"/>
  <c r="BA1002" i="77"/>
  <c r="AZ1003" i="77"/>
  <c r="BA1003" i="77"/>
  <c r="AZ1004" i="77"/>
  <c r="BA1004" i="77"/>
  <c r="AZ1005" i="77"/>
  <c r="BA1005" i="77"/>
  <c r="AZ1006" i="77"/>
  <c r="BA1006" i="77"/>
  <c r="AZ1007" i="77"/>
  <c r="BA1007" i="77"/>
  <c r="AZ1008" i="77"/>
  <c r="BA1008" i="77"/>
  <c r="AZ1009" i="77"/>
  <c r="BA1009" i="77"/>
  <c r="AZ1010" i="77"/>
  <c r="BA1010" i="77"/>
  <c r="AZ1011" i="77"/>
  <c r="BA1011" i="77"/>
  <c r="AZ1012" i="77"/>
  <c r="BA1012" i="77"/>
  <c r="AZ1013" i="77"/>
  <c r="BA1013" i="77"/>
  <c r="AZ1014" i="77"/>
  <c r="BA1014" i="77"/>
  <c r="AZ1015" i="77"/>
  <c r="BA1015" i="77"/>
  <c r="AZ1016" i="77"/>
  <c r="BA1016" i="77"/>
  <c r="AZ1017" i="77"/>
  <c r="BA1017" i="77"/>
  <c r="AZ1018" i="77"/>
  <c r="BA1018" i="77"/>
  <c r="AZ1019" i="77"/>
  <c r="BA1019" i="77"/>
  <c r="AZ1020" i="77"/>
  <c r="BA1020" i="77"/>
  <c r="AZ1021" i="77"/>
  <c r="BA1021" i="77"/>
  <c r="AZ1022" i="77"/>
  <c r="BA1022" i="77"/>
  <c r="AZ1023" i="77"/>
  <c r="BA1023" i="77"/>
  <c r="AZ1024" i="77"/>
  <c r="BA1024" i="77"/>
  <c r="AZ1025" i="77"/>
  <c r="BA1025" i="77"/>
  <c r="AZ1026" i="77"/>
  <c r="BA1026" i="77"/>
  <c r="AZ1027" i="77"/>
  <c r="BA1027" i="77"/>
  <c r="AZ1028" i="77"/>
  <c r="BA1028" i="77"/>
  <c r="AZ1029" i="77"/>
  <c r="BA1029" i="77"/>
  <c r="AZ1030" i="77"/>
  <c r="BA1030" i="77"/>
  <c r="AZ1031" i="77"/>
  <c r="BA1031" i="77"/>
  <c r="AZ1032" i="77"/>
  <c r="BA1032" i="77"/>
  <c r="AZ1033" i="77"/>
  <c r="BA1033" i="77"/>
  <c r="AZ1034" i="77"/>
  <c r="BA1034" i="77"/>
  <c r="AZ1035" i="77"/>
  <c r="BA1035" i="77"/>
  <c r="AZ1036" i="77"/>
  <c r="BA1036" i="77"/>
  <c r="AZ1037" i="77"/>
  <c r="BA1037" i="77"/>
  <c r="AZ1038" i="77"/>
  <c r="BA1038" i="77"/>
  <c r="AZ1039" i="77"/>
  <c r="BA1039" i="77"/>
  <c r="AZ1040" i="77"/>
  <c r="BA1040" i="77"/>
  <c r="AZ1041" i="77"/>
  <c r="BA1041" i="77"/>
  <c r="AZ1042" i="77"/>
  <c r="BA1042" i="77"/>
  <c r="AZ1043" i="77"/>
  <c r="BA1043" i="77"/>
  <c r="AZ1044" i="77"/>
  <c r="BA1044" i="77"/>
  <c r="AZ1045" i="77"/>
  <c r="BA1045" i="77"/>
  <c r="AZ1046" i="77"/>
  <c r="BA1046" i="77"/>
  <c r="AZ1047" i="77"/>
  <c r="BA1047" i="77"/>
  <c r="AZ1048" i="77"/>
  <c r="BA1048" i="77"/>
  <c r="AZ1049" i="77"/>
  <c r="BA1049" i="77"/>
  <c r="AZ1050" i="77"/>
  <c r="BA1050" i="77"/>
  <c r="AZ1051" i="77"/>
  <c r="BA1051" i="77"/>
  <c r="AZ1052" i="77"/>
  <c r="BA1052" i="77"/>
  <c r="AZ1053" i="77"/>
  <c r="BA1053" i="77"/>
  <c r="AZ1054" i="77"/>
  <c r="BA1054" i="77"/>
  <c r="AZ1055" i="77"/>
  <c r="BA1055" i="77"/>
  <c r="AZ1056" i="77"/>
  <c r="BA1056" i="77"/>
  <c r="AZ1057" i="77"/>
  <c r="BA1057" i="77"/>
  <c r="AZ1058" i="77"/>
  <c r="BA1058" i="77"/>
  <c r="AZ1059" i="77"/>
  <c r="BA1059" i="77"/>
  <c r="AZ1060" i="77"/>
  <c r="BA1060" i="77"/>
  <c r="AZ1061" i="77"/>
  <c r="BA1061" i="77"/>
  <c r="AZ1062" i="77"/>
  <c r="BA1062" i="77"/>
  <c r="AZ1063" i="77"/>
  <c r="BA1063" i="77"/>
  <c r="AZ1064" i="77"/>
  <c r="BA1064" i="77"/>
  <c r="AZ1065" i="77"/>
  <c r="BA1065" i="77"/>
  <c r="AZ1066" i="77"/>
  <c r="BA1066" i="77"/>
  <c r="AZ1067" i="77"/>
  <c r="BA1067" i="77"/>
  <c r="AZ1068" i="77"/>
  <c r="BA1068" i="77"/>
  <c r="AZ1069" i="77"/>
  <c r="BA1069" i="77"/>
  <c r="AZ1070" i="77"/>
  <c r="BA1070" i="77"/>
  <c r="AZ1071" i="77"/>
  <c r="BA1071" i="77"/>
  <c r="AZ1072" i="77"/>
  <c r="BA1072" i="77"/>
  <c r="AZ1073" i="77"/>
  <c r="BA1073" i="77"/>
  <c r="AZ1074" i="77"/>
  <c r="BA1074" i="77"/>
  <c r="AZ1075" i="77"/>
  <c r="BA1075" i="77"/>
  <c r="AZ1076" i="77"/>
  <c r="BA1076" i="77"/>
  <c r="AZ1077" i="77"/>
  <c r="BA1077" i="77"/>
  <c r="AZ1078" i="77"/>
  <c r="BA1078" i="77"/>
  <c r="AZ1079" i="77"/>
  <c r="BA1079" i="77"/>
  <c r="AZ1080" i="77"/>
  <c r="BA1080" i="77"/>
  <c r="AZ1081" i="77"/>
  <c r="BA1081" i="77"/>
  <c r="AZ1082" i="77"/>
  <c r="BA1082" i="77"/>
  <c r="AZ1083" i="77"/>
  <c r="BA1083" i="77"/>
  <c r="AZ1084" i="77"/>
  <c r="BA1084" i="77"/>
  <c r="AZ1085" i="77"/>
  <c r="BA1085" i="77"/>
  <c r="AZ1086" i="77"/>
  <c r="BA1086" i="77"/>
  <c r="AZ1087" i="77"/>
  <c r="BA1087" i="77"/>
  <c r="BA13" i="77"/>
  <c r="AH14" i="57" l="1"/>
  <c r="F24" i="77" l="1"/>
  <c r="G24" i="77"/>
  <c r="F25" i="77"/>
  <c r="G25" i="77"/>
  <c r="F26" i="77"/>
  <c r="G26" i="77"/>
  <c r="F27" i="77"/>
  <c r="G27" i="77"/>
  <c r="F28" i="77"/>
  <c r="G28" i="77"/>
  <c r="F29" i="77"/>
  <c r="G29" i="77"/>
  <c r="F30" i="77"/>
  <c r="G30" i="77"/>
  <c r="F31" i="77"/>
  <c r="G31" i="77"/>
  <c r="F32" i="77"/>
  <c r="G32" i="77"/>
  <c r="F33" i="77"/>
  <c r="G33" i="77"/>
  <c r="F34" i="77"/>
  <c r="G34" i="77"/>
  <c r="F35" i="77"/>
  <c r="G35" i="77"/>
  <c r="F36" i="77"/>
  <c r="G36" i="77"/>
  <c r="F37" i="77"/>
  <c r="G37" i="77"/>
  <c r="F38" i="77"/>
  <c r="G38" i="77"/>
  <c r="F39" i="77"/>
  <c r="G39" i="77"/>
  <c r="F40" i="77"/>
  <c r="G40" i="77"/>
  <c r="F41" i="77"/>
  <c r="G41" i="77"/>
  <c r="F42" i="77"/>
  <c r="G42" i="77"/>
  <c r="F43" i="77"/>
  <c r="G43" i="77"/>
  <c r="F44" i="77"/>
  <c r="G44" i="77"/>
  <c r="F45" i="77"/>
  <c r="G45" i="77"/>
  <c r="F46" i="77"/>
  <c r="G46" i="77"/>
  <c r="F47" i="77"/>
  <c r="G47" i="77"/>
  <c r="F48" i="77"/>
  <c r="G48" i="77"/>
  <c r="F49" i="77"/>
  <c r="G49" i="77"/>
  <c r="F50" i="77"/>
  <c r="G50" i="77"/>
  <c r="F51" i="77"/>
  <c r="G51" i="77"/>
  <c r="F52" i="77"/>
  <c r="G52" i="77"/>
  <c r="F53" i="77"/>
  <c r="G53" i="77"/>
  <c r="F54" i="77"/>
  <c r="G54" i="77"/>
  <c r="F55" i="77"/>
  <c r="G55" i="77"/>
  <c r="F56" i="77"/>
  <c r="G56" i="77"/>
  <c r="F57" i="77"/>
  <c r="G57" i="77"/>
  <c r="F58" i="77"/>
  <c r="G58" i="77"/>
  <c r="F59" i="77"/>
  <c r="G59" i="77"/>
  <c r="F60" i="77"/>
  <c r="G60" i="77"/>
  <c r="F61" i="77"/>
  <c r="G61" i="77"/>
  <c r="F62" i="77"/>
  <c r="G62" i="77"/>
  <c r="F63" i="77"/>
  <c r="G63" i="77"/>
  <c r="F64" i="77"/>
  <c r="G64" i="77"/>
  <c r="F65" i="77"/>
  <c r="G65" i="77"/>
  <c r="F66" i="77"/>
  <c r="G66" i="77"/>
  <c r="F67" i="77"/>
  <c r="G67" i="77"/>
  <c r="F68" i="77"/>
  <c r="G68" i="77"/>
  <c r="F69" i="77"/>
  <c r="G69" i="77"/>
  <c r="F70" i="77"/>
  <c r="G70" i="77"/>
  <c r="F71" i="77"/>
  <c r="G71" i="77"/>
  <c r="F72" i="77"/>
  <c r="G72" i="77"/>
  <c r="F73" i="77"/>
  <c r="G73" i="77"/>
  <c r="F74" i="77"/>
  <c r="G74" i="77"/>
  <c r="F75" i="77"/>
  <c r="G75" i="77"/>
  <c r="F76" i="77"/>
  <c r="G76" i="77"/>
  <c r="F77" i="77"/>
  <c r="G77" i="77"/>
  <c r="F78" i="77"/>
  <c r="G78" i="77"/>
  <c r="F79" i="77"/>
  <c r="G79" i="77"/>
  <c r="F80" i="77"/>
  <c r="G80" i="77"/>
  <c r="F81" i="77"/>
  <c r="G81" i="77"/>
  <c r="F82" i="77"/>
  <c r="G82" i="77"/>
  <c r="F83" i="77"/>
  <c r="G83" i="77"/>
  <c r="F84" i="77"/>
  <c r="G84" i="77"/>
  <c r="F85" i="77"/>
  <c r="G85" i="77"/>
  <c r="F86" i="77"/>
  <c r="G86" i="77"/>
  <c r="F87" i="77"/>
  <c r="G87" i="77"/>
  <c r="F88" i="77"/>
  <c r="G88" i="77"/>
  <c r="F89" i="77"/>
  <c r="G89" i="77"/>
  <c r="F90" i="77"/>
  <c r="G90" i="77"/>
  <c r="F91" i="77"/>
  <c r="G91" i="77"/>
  <c r="F92" i="77"/>
  <c r="G92" i="77"/>
  <c r="F93" i="77"/>
  <c r="G93" i="77"/>
  <c r="F94" i="77"/>
  <c r="G94" i="77"/>
  <c r="F95" i="77"/>
  <c r="G95" i="77"/>
  <c r="F96" i="77"/>
  <c r="G96" i="77"/>
  <c r="F97" i="77"/>
  <c r="G97" i="77"/>
  <c r="F98" i="77"/>
  <c r="G98" i="77"/>
  <c r="F99" i="77"/>
  <c r="G99" i="77"/>
  <c r="F100" i="77"/>
  <c r="G100" i="77"/>
  <c r="F101" i="77"/>
  <c r="G101" i="77"/>
  <c r="F102" i="77"/>
  <c r="G102" i="77"/>
  <c r="F103" i="77"/>
  <c r="G103" i="77"/>
  <c r="F104" i="77"/>
  <c r="G104" i="77"/>
  <c r="F105" i="77"/>
  <c r="G105" i="77"/>
  <c r="F106" i="77"/>
  <c r="G106" i="77"/>
  <c r="F107" i="77"/>
  <c r="G107" i="77"/>
  <c r="F108" i="77"/>
  <c r="G108" i="77"/>
  <c r="F109" i="77"/>
  <c r="G109" i="77"/>
  <c r="F110" i="77"/>
  <c r="G110" i="77"/>
  <c r="F111" i="77"/>
  <c r="G111" i="77"/>
  <c r="F112" i="77"/>
  <c r="G112" i="77"/>
  <c r="F113" i="77"/>
  <c r="G113" i="77"/>
  <c r="F114" i="77"/>
  <c r="G114" i="77"/>
  <c r="F115" i="77"/>
  <c r="G115" i="77"/>
  <c r="F116" i="77"/>
  <c r="G116" i="77"/>
  <c r="F117" i="77"/>
  <c r="G117" i="77"/>
  <c r="F118" i="77"/>
  <c r="G118" i="77"/>
  <c r="F119" i="77"/>
  <c r="G119" i="77"/>
  <c r="F120" i="77"/>
  <c r="G120" i="77"/>
  <c r="F121" i="77"/>
  <c r="G121" i="77"/>
  <c r="F122" i="77"/>
  <c r="G122" i="77"/>
  <c r="F123" i="77"/>
  <c r="G123" i="77"/>
  <c r="F124" i="77"/>
  <c r="G124" i="77"/>
  <c r="F125" i="77"/>
  <c r="G125" i="77"/>
  <c r="F126" i="77"/>
  <c r="G126" i="77"/>
  <c r="F127" i="77"/>
  <c r="G127" i="77"/>
  <c r="F128" i="77"/>
  <c r="G128" i="77"/>
  <c r="F129" i="77"/>
  <c r="G129" i="77"/>
  <c r="F130" i="77"/>
  <c r="G130" i="77"/>
  <c r="F131" i="77"/>
  <c r="G131" i="77"/>
  <c r="F132" i="77"/>
  <c r="G132" i="77"/>
  <c r="F133" i="77"/>
  <c r="G133" i="77"/>
  <c r="F134" i="77"/>
  <c r="G134" i="77"/>
  <c r="F135" i="77"/>
  <c r="G135" i="77"/>
  <c r="F136" i="77"/>
  <c r="G136" i="77"/>
  <c r="F137" i="77"/>
  <c r="G137" i="77"/>
  <c r="F138" i="77"/>
  <c r="G138" i="77"/>
  <c r="F139" i="77"/>
  <c r="G139" i="77"/>
  <c r="F140" i="77"/>
  <c r="G140" i="77"/>
  <c r="F141" i="77"/>
  <c r="G141" i="77"/>
  <c r="F142" i="77"/>
  <c r="G142" i="77"/>
  <c r="F143" i="77"/>
  <c r="G143" i="77"/>
  <c r="F144" i="77"/>
  <c r="G144" i="77"/>
  <c r="F145" i="77"/>
  <c r="G145" i="77"/>
  <c r="F146" i="77"/>
  <c r="G146" i="77"/>
  <c r="F147" i="77"/>
  <c r="G147" i="77"/>
  <c r="F148" i="77"/>
  <c r="G148" i="77"/>
  <c r="F149" i="77"/>
  <c r="G149" i="77"/>
  <c r="F150" i="77"/>
  <c r="G150" i="77"/>
  <c r="F151" i="77"/>
  <c r="G151" i="77"/>
  <c r="F152" i="77"/>
  <c r="G152" i="77"/>
  <c r="F153" i="77"/>
  <c r="G153" i="77"/>
  <c r="F154" i="77"/>
  <c r="G154" i="77"/>
  <c r="F155" i="77"/>
  <c r="G155" i="77"/>
  <c r="F156" i="77"/>
  <c r="G156" i="77"/>
  <c r="F157" i="77"/>
  <c r="G157" i="77"/>
  <c r="F158" i="77"/>
  <c r="G158" i="77"/>
  <c r="F159" i="77"/>
  <c r="G159" i="77"/>
  <c r="F160" i="77"/>
  <c r="G160" i="77"/>
  <c r="F161" i="77"/>
  <c r="G161" i="77"/>
  <c r="F162" i="77"/>
  <c r="G162" i="77"/>
  <c r="F163" i="77"/>
  <c r="G163" i="77"/>
  <c r="F164" i="77"/>
  <c r="G164" i="77"/>
  <c r="F165" i="77"/>
  <c r="G165" i="77"/>
  <c r="F166" i="77"/>
  <c r="G166" i="77"/>
  <c r="F167" i="77"/>
  <c r="G167" i="77"/>
  <c r="F168" i="77"/>
  <c r="G168" i="77"/>
  <c r="F169" i="77"/>
  <c r="G169" i="77"/>
  <c r="F170" i="77"/>
  <c r="G170" i="77"/>
  <c r="F171" i="77"/>
  <c r="G171" i="77"/>
  <c r="F172" i="77"/>
  <c r="G172" i="77"/>
  <c r="F173" i="77"/>
  <c r="G173" i="77"/>
  <c r="F174" i="77"/>
  <c r="G174" i="77"/>
  <c r="F175" i="77"/>
  <c r="G175" i="77"/>
  <c r="F176" i="77"/>
  <c r="G176" i="77"/>
  <c r="F177" i="77"/>
  <c r="G177" i="77"/>
  <c r="F178" i="77"/>
  <c r="G178" i="77"/>
  <c r="F179" i="77"/>
  <c r="G179" i="77"/>
  <c r="F180" i="77"/>
  <c r="G180" i="77"/>
  <c r="F181" i="77"/>
  <c r="G181" i="77"/>
  <c r="F182" i="77"/>
  <c r="G182" i="77"/>
  <c r="F183" i="77"/>
  <c r="G183" i="77"/>
  <c r="F184" i="77"/>
  <c r="G184" i="77"/>
  <c r="F185" i="77"/>
  <c r="G185" i="77"/>
  <c r="F186" i="77"/>
  <c r="G186" i="77"/>
  <c r="F187" i="77"/>
  <c r="G187" i="77"/>
  <c r="F188" i="77"/>
  <c r="G188" i="77"/>
  <c r="F189" i="77"/>
  <c r="G189" i="77"/>
  <c r="F190" i="77"/>
  <c r="G190" i="77"/>
  <c r="F191" i="77"/>
  <c r="G191" i="77"/>
  <c r="F192" i="77"/>
  <c r="G192" i="77"/>
  <c r="F193" i="77"/>
  <c r="G193" i="77"/>
  <c r="F194" i="77"/>
  <c r="G194" i="77"/>
  <c r="F195" i="77"/>
  <c r="G195" i="77"/>
  <c r="F196" i="77"/>
  <c r="G196" i="77"/>
  <c r="F197" i="77"/>
  <c r="G197" i="77"/>
  <c r="F198" i="77"/>
  <c r="G198" i="77"/>
  <c r="F199" i="77"/>
  <c r="G199" i="77"/>
  <c r="F200" i="77"/>
  <c r="G200" i="77"/>
  <c r="F201" i="77"/>
  <c r="G201" i="77"/>
  <c r="F202" i="77"/>
  <c r="G202" i="77"/>
  <c r="F203" i="77"/>
  <c r="G203" i="77"/>
  <c r="F204" i="77"/>
  <c r="G204" i="77"/>
  <c r="F205" i="77"/>
  <c r="G205" i="77"/>
  <c r="F206" i="77"/>
  <c r="G206" i="77"/>
  <c r="F207" i="77"/>
  <c r="G207" i="77"/>
  <c r="F208" i="77"/>
  <c r="G208" i="77"/>
  <c r="F209" i="77"/>
  <c r="G209" i="77"/>
  <c r="F210" i="77"/>
  <c r="G210" i="77"/>
  <c r="F211" i="77"/>
  <c r="G211" i="77"/>
  <c r="F212" i="77"/>
  <c r="G212" i="77"/>
  <c r="F213" i="77"/>
  <c r="G213" i="77"/>
  <c r="F214" i="77"/>
  <c r="G214" i="77"/>
  <c r="F215" i="77"/>
  <c r="G215" i="77"/>
  <c r="F216" i="77"/>
  <c r="G216" i="77"/>
  <c r="F217" i="77"/>
  <c r="G217" i="77"/>
  <c r="F218" i="77"/>
  <c r="G218" i="77"/>
  <c r="F219" i="77"/>
  <c r="G219" i="77"/>
  <c r="F220" i="77"/>
  <c r="G220" i="77"/>
  <c r="F221" i="77"/>
  <c r="G221" i="77"/>
  <c r="F222" i="77"/>
  <c r="G222" i="77"/>
  <c r="F223" i="77"/>
  <c r="G223" i="77"/>
  <c r="F224" i="77"/>
  <c r="G224" i="77"/>
  <c r="F225" i="77"/>
  <c r="G225" i="77"/>
  <c r="F226" i="77"/>
  <c r="G226" i="77"/>
  <c r="F227" i="77"/>
  <c r="G227" i="77"/>
  <c r="F228" i="77"/>
  <c r="G228" i="77"/>
  <c r="F229" i="77"/>
  <c r="G229" i="77"/>
  <c r="F230" i="77"/>
  <c r="G230" i="77"/>
  <c r="F231" i="77"/>
  <c r="G231" i="77"/>
  <c r="F232" i="77"/>
  <c r="G232" i="77"/>
  <c r="F233" i="77"/>
  <c r="G233" i="77"/>
  <c r="F234" i="77"/>
  <c r="G234" i="77"/>
  <c r="F235" i="77"/>
  <c r="G235" i="77"/>
  <c r="F236" i="77"/>
  <c r="G236" i="77"/>
  <c r="F237" i="77"/>
  <c r="G237" i="77"/>
  <c r="F238" i="77"/>
  <c r="G238" i="77"/>
  <c r="F239" i="77"/>
  <c r="G239" i="77"/>
  <c r="F240" i="77"/>
  <c r="G240" i="77"/>
  <c r="F241" i="77"/>
  <c r="G241" i="77"/>
  <c r="F242" i="77"/>
  <c r="G242" i="77"/>
  <c r="F243" i="77"/>
  <c r="G243" i="77"/>
  <c r="F244" i="77"/>
  <c r="G244" i="77"/>
  <c r="F245" i="77"/>
  <c r="G245" i="77"/>
  <c r="F246" i="77"/>
  <c r="G246" i="77"/>
  <c r="F247" i="77"/>
  <c r="G247" i="77"/>
  <c r="F248" i="77"/>
  <c r="G248" i="77"/>
  <c r="F249" i="77"/>
  <c r="G249" i="77"/>
  <c r="F250" i="77"/>
  <c r="G250" i="77"/>
  <c r="F251" i="77"/>
  <c r="G251" i="77"/>
  <c r="F252" i="77"/>
  <c r="G252" i="77"/>
  <c r="F253" i="77"/>
  <c r="G253" i="77"/>
  <c r="F254" i="77"/>
  <c r="G254" i="77"/>
  <c r="F255" i="77"/>
  <c r="G255" i="77"/>
  <c r="F256" i="77"/>
  <c r="G256" i="77"/>
  <c r="F257" i="77"/>
  <c r="G257" i="77"/>
  <c r="F258" i="77"/>
  <c r="G258" i="77"/>
  <c r="F259" i="77"/>
  <c r="G259" i="77"/>
  <c r="F260" i="77"/>
  <c r="G260" i="77"/>
  <c r="F261" i="77"/>
  <c r="G261" i="77"/>
  <c r="F262" i="77"/>
  <c r="G262" i="77"/>
  <c r="F263" i="77"/>
  <c r="G263" i="77"/>
  <c r="F264" i="77"/>
  <c r="G264" i="77"/>
  <c r="F265" i="77"/>
  <c r="G265" i="77"/>
  <c r="F266" i="77"/>
  <c r="G266" i="77"/>
  <c r="F267" i="77"/>
  <c r="G267" i="77"/>
  <c r="F268" i="77"/>
  <c r="G268" i="77"/>
  <c r="F269" i="77"/>
  <c r="G269" i="77"/>
  <c r="F270" i="77"/>
  <c r="G270" i="77"/>
  <c r="F271" i="77"/>
  <c r="G271" i="77"/>
  <c r="F272" i="77"/>
  <c r="G272" i="77"/>
  <c r="F273" i="77"/>
  <c r="G273" i="77"/>
  <c r="F274" i="77"/>
  <c r="G274" i="77"/>
  <c r="F275" i="77"/>
  <c r="G275" i="77"/>
  <c r="F276" i="77"/>
  <c r="G276" i="77"/>
  <c r="F277" i="77"/>
  <c r="G277" i="77"/>
  <c r="F278" i="77"/>
  <c r="G278" i="77"/>
  <c r="F279" i="77"/>
  <c r="G279" i="77"/>
  <c r="F280" i="77"/>
  <c r="G280" i="77"/>
  <c r="F281" i="77"/>
  <c r="G281" i="77"/>
  <c r="F282" i="77"/>
  <c r="G282" i="77"/>
  <c r="F283" i="77"/>
  <c r="G283" i="77"/>
  <c r="F284" i="77"/>
  <c r="G284" i="77"/>
  <c r="F285" i="77"/>
  <c r="G285" i="77"/>
  <c r="F286" i="77"/>
  <c r="G286" i="77"/>
  <c r="F287" i="77"/>
  <c r="G287" i="77"/>
  <c r="F288" i="77"/>
  <c r="G288" i="77"/>
  <c r="F289" i="77"/>
  <c r="G289" i="77"/>
  <c r="F290" i="77"/>
  <c r="G290" i="77"/>
  <c r="F291" i="77"/>
  <c r="G291" i="77"/>
  <c r="F292" i="77"/>
  <c r="G292" i="77"/>
  <c r="F293" i="77"/>
  <c r="G293" i="77"/>
  <c r="F294" i="77"/>
  <c r="G294" i="77"/>
  <c r="F295" i="77"/>
  <c r="G295" i="77"/>
  <c r="F296" i="77"/>
  <c r="G296" i="77"/>
  <c r="F297" i="77"/>
  <c r="G297" i="77"/>
  <c r="F298" i="77"/>
  <c r="G298" i="77"/>
  <c r="F299" i="77"/>
  <c r="G299" i="77"/>
  <c r="F300" i="77"/>
  <c r="G300" i="77"/>
  <c r="F301" i="77"/>
  <c r="G301" i="77"/>
  <c r="F302" i="77"/>
  <c r="G302" i="77"/>
  <c r="F303" i="77"/>
  <c r="G303" i="77"/>
  <c r="F304" i="77"/>
  <c r="G304" i="77"/>
  <c r="F305" i="77"/>
  <c r="G305" i="77"/>
  <c r="F306" i="77"/>
  <c r="G306" i="77"/>
  <c r="F307" i="77"/>
  <c r="G307" i="77"/>
  <c r="F308" i="77"/>
  <c r="G308" i="77"/>
  <c r="F309" i="77"/>
  <c r="G309" i="77"/>
  <c r="F310" i="77"/>
  <c r="G310" i="77"/>
  <c r="F311" i="77"/>
  <c r="G311" i="77"/>
  <c r="F312" i="77"/>
  <c r="G312" i="77"/>
  <c r="F313" i="77"/>
  <c r="G313" i="77"/>
  <c r="F314" i="77"/>
  <c r="G314" i="77"/>
  <c r="F315" i="77"/>
  <c r="G315" i="77"/>
  <c r="F316" i="77"/>
  <c r="G316" i="77"/>
  <c r="F317" i="77"/>
  <c r="G317" i="77"/>
  <c r="F318" i="77"/>
  <c r="G318" i="77"/>
  <c r="F319" i="77"/>
  <c r="G319" i="77"/>
  <c r="F320" i="77"/>
  <c r="G320" i="77"/>
  <c r="F321" i="77"/>
  <c r="G321" i="77"/>
  <c r="F322" i="77"/>
  <c r="G322" i="77"/>
  <c r="F323" i="77"/>
  <c r="G323" i="77"/>
  <c r="F324" i="77"/>
  <c r="G324" i="77"/>
  <c r="F325" i="77"/>
  <c r="G325" i="77"/>
  <c r="F326" i="77"/>
  <c r="G326" i="77"/>
  <c r="F327" i="77"/>
  <c r="G327" i="77"/>
  <c r="F328" i="77"/>
  <c r="G328" i="77"/>
  <c r="F329" i="77"/>
  <c r="G329" i="77"/>
  <c r="F330" i="77"/>
  <c r="G330" i="77"/>
  <c r="F331" i="77"/>
  <c r="G331" i="77"/>
  <c r="F332" i="77"/>
  <c r="G332" i="77"/>
  <c r="F333" i="77"/>
  <c r="G333" i="77"/>
  <c r="F334" i="77"/>
  <c r="G334" i="77"/>
  <c r="F335" i="77"/>
  <c r="G335" i="77"/>
  <c r="F336" i="77"/>
  <c r="G336" i="77"/>
  <c r="F337" i="77"/>
  <c r="G337" i="77"/>
  <c r="F338" i="77"/>
  <c r="G338" i="77"/>
  <c r="F339" i="77"/>
  <c r="G339" i="77"/>
  <c r="F340" i="77"/>
  <c r="G340" i="77"/>
  <c r="F341" i="77"/>
  <c r="G341" i="77"/>
  <c r="F342" i="77"/>
  <c r="G342" i="77"/>
  <c r="F343" i="77"/>
  <c r="G343" i="77"/>
  <c r="F344" i="77"/>
  <c r="G344" i="77"/>
  <c r="F345" i="77"/>
  <c r="G345" i="77"/>
  <c r="F346" i="77"/>
  <c r="G346" i="77"/>
  <c r="F347" i="77"/>
  <c r="G347" i="77"/>
  <c r="F348" i="77"/>
  <c r="G348" i="77"/>
  <c r="F349" i="77"/>
  <c r="G349" i="77"/>
  <c r="F350" i="77"/>
  <c r="G350" i="77"/>
  <c r="F351" i="77"/>
  <c r="G351" i="77"/>
  <c r="F352" i="77"/>
  <c r="G352" i="77"/>
  <c r="F353" i="77"/>
  <c r="G353" i="77"/>
  <c r="F354" i="77"/>
  <c r="G354" i="77"/>
  <c r="F355" i="77"/>
  <c r="G355" i="77"/>
  <c r="F356" i="77"/>
  <c r="G356" i="77"/>
  <c r="F357" i="77"/>
  <c r="G357" i="77"/>
  <c r="F358" i="77"/>
  <c r="G358" i="77"/>
  <c r="F359" i="77"/>
  <c r="G359" i="77"/>
  <c r="F360" i="77"/>
  <c r="G360" i="77"/>
  <c r="F361" i="77"/>
  <c r="G361" i="77"/>
  <c r="F362" i="77"/>
  <c r="G362" i="77"/>
  <c r="F363" i="77"/>
  <c r="G363" i="77"/>
  <c r="F364" i="77"/>
  <c r="G364" i="77"/>
  <c r="F365" i="77"/>
  <c r="G365" i="77"/>
  <c r="F366" i="77"/>
  <c r="G366" i="77"/>
  <c r="F367" i="77"/>
  <c r="G367" i="77"/>
  <c r="F368" i="77"/>
  <c r="G368" i="77"/>
  <c r="F369" i="77"/>
  <c r="G369" i="77"/>
  <c r="F370" i="77"/>
  <c r="G370" i="77"/>
  <c r="F371" i="77"/>
  <c r="G371" i="77"/>
  <c r="F372" i="77"/>
  <c r="G372" i="77"/>
  <c r="F373" i="77"/>
  <c r="G373" i="77"/>
  <c r="F374" i="77"/>
  <c r="G374" i="77"/>
  <c r="F375" i="77"/>
  <c r="G375" i="77"/>
  <c r="F376" i="77"/>
  <c r="G376" i="77"/>
  <c r="F377" i="77"/>
  <c r="G377" i="77"/>
  <c r="F378" i="77"/>
  <c r="G378" i="77"/>
  <c r="F379" i="77"/>
  <c r="G379" i="77"/>
  <c r="F380" i="77"/>
  <c r="G380" i="77"/>
  <c r="F381" i="77"/>
  <c r="G381" i="77"/>
  <c r="F382" i="77"/>
  <c r="G382" i="77"/>
  <c r="F383" i="77"/>
  <c r="G383" i="77"/>
  <c r="F384" i="77"/>
  <c r="G384" i="77"/>
  <c r="F385" i="77"/>
  <c r="G385" i="77"/>
  <c r="F386" i="77"/>
  <c r="G386" i="77"/>
  <c r="F387" i="77"/>
  <c r="G387" i="77"/>
  <c r="F388" i="77"/>
  <c r="G388" i="77"/>
  <c r="F389" i="77"/>
  <c r="G389" i="77"/>
  <c r="F390" i="77"/>
  <c r="G390" i="77"/>
  <c r="F391" i="77"/>
  <c r="G391" i="77"/>
  <c r="F392" i="77"/>
  <c r="G392" i="77"/>
  <c r="F393" i="77"/>
  <c r="G393" i="77"/>
  <c r="F394" i="77"/>
  <c r="G394" i="77"/>
  <c r="F395" i="77"/>
  <c r="G395" i="77"/>
  <c r="F396" i="77"/>
  <c r="G396" i="77"/>
  <c r="F397" i="77"/>
  <c r="G397" i="77"/>
  <c r="F398" i="77"/>
  <c r="G398" i="77"/>
  <c r="F399" i="77"/>
  <c r="G399" i="77"/>
  <c r="F400" i="77"/>
  <c r="G400" i="77"/>
  <c r="F401" i="77"/>
  <c r="G401" i="77"/>
  <c r="F402" i="77"/>
  <c r="G402" i="77"/>
  <c r="F403" i="77"/>
  <c r="G403" i="77"/>
  <c r="F404" i="77"/>
  <c r="G404" i="77"/>
  <c r="F405" i="77"/>
  <c r="G405" i="77"/>
  <c r="F406" i="77"/>
  <c r="G406" i="77"/>
  <c r="F407" i="77"/>
  <c r="G407" i="77"/>
  <c r="F408" i="77"/>
  <c r="G408" i="77"/>
  <c r="F409" i="77"/>
  <c r="G409" i="77"/>
  <c r="F410" i="77"/>
  <c r="G410" i="77"/>
  <c r="F411" i="77"/>
  <c r="G411" i="77"/>
  <c r="F412" i="77"/>
  <c r="G412" i="77"/>
  <c r="F413" i="77"/>
  <c r="G413" i="77"/>
  <c r="F414" i="77"/>
  <c r="G414" i="77"/>
  <c r="F415" i="77"/>
  <c r="G415" i="77"/>
  <c r="F416" i="77"/>
  <c r="G416" i="77"/>
  <c r="F417" i="77"/>
  <c r="G417" i="77"/>
  <c r="F418" i="77"/>
  <c r="G418" i="77"/>
  <c r="F419" i="77"/>
  <c r="G419" i="77"/>
  <c r="F420" i="77"/>
  <c r="G420" i="77"/>
  <c r="F421" i="77"/>
  <c r="G421" i="77"/>
  <c r="F422" i="77"/>
  <c r="G422" i="77"/>
  <c r="F423" i="77"/>
  <c r="G423" i="77"/>
  <c r="F424" i="77"/>
  <c r="G424" i="77"/>
  <c r="F425" i="77"/>
  <c r="G425" i="77"/>
  <c r="F426" i="77"/>
  <c r="G426" i="77"/>
  <c r="F427" i="77"/>
  <c r="G427" i="77"/>
  <c r="F428" i="77"/>
  <c r="G428" i="77"/>
  <c r="F429" i="77"/>
  <c r="G429" i="77"/>
  <c r="F430" i="77"/>
  <c r="G430" i="77"/>
  <c r="F431" i="77"/>
  <c r="G431" i="77"/>
  <c r="F432" i="77"/>
  <c r="G432" i="77"/>
  <c r="F433" i="77"/>
  <c r="G433" i="77"/>
  <c r="F434" i="77"/>
  <c r="G434" i="77"/>
  <c r="F435" i="77"/>
  <c r="G435" i="77"/>
  <c r="F436" i="77"/>
  <c r="G436" i="77"/>
  <c r="F437" i="77"/>
  <c r="G437" i="77"/>
  <c r="F438" i="77"/>
  <c r="G438" i="77"/>
  <c r="F439" i="77"/>
  <c r="G439" i="77"/>
  <c r="F440" i="77"/>
  <c r="G440" i="77"/>
  <c r="F441" i="77"/>
  <c r="G441" i="77"/>
  <c r="F442" i="77"/>
  <c r="G442" i="77"/>
  <c r="F443" i="77"/>
  <c r="G443" i="77"/>
  <c r="F444" i="77"/>
  <c r="G444" i="77"/>
  <c r="F445" i="77"/>
  <c r="G445" i="77"/>
  <c r="F446" i="77"/>
  <c r="G446" i="77"/>
  <c r="F447" i="77"/>
  <c r="G447" i="77"/>
  <c r="F448" i="77"/>
  <c r="G448" i="77"/>
  <c r="F449" i="77"/>
  <c r="G449" i="77"/>
  <c r="F450" i="77"/>
  <c r="G450" i="77"/>
  <c r="F451" i="77"/>
  <c r="G451" i="77"/>
  <c r="F452" i="77"/>
  <c r="G452" i="77"/>
  <c r="F453" i="77"/>
  <c r="G453" i="77"/>
  <c r="F454" i="77"/>
  <c r="G454" i="77"/>
  <c r="F455" i="77"/>
  <c r="G455" i="77"/>
  <c r="F456" i="77"/>
  <c r="G456" i="77"/>
  <c r="F457" i="77"/>
  <c r="G457" i="77"/>
  <c r="F458" i="77"/>
  <c r="G458" i="77"/>
  <c r="F459" i="77"/>
  <c r="G459" i="77"/>
  <c r="F460" i="77"/>
  <c r="G460" i="77"/>
  <c r="F461" i="77"/>
  <c r="G461" i="77"/>
  <c r="F462" i="77"/>
  <c r="G462" i="77"/>
  <c r="F463" i="77"/>
  <c r="G463" i="77"/>
  <c r="F464" i="77"/>
  <c r="G464" i="77"/>
  <c r="F465" i="77"/>
  <c r="G465" i="77"/>
  <c r="F466" i="77"/>
  <c r="G466" i="77"/>
  <c r="F467" i="77"/>
  <c r="G467" i="77"/>
  <c r="F468" i="77"/>
  <c r="G468" i="77"/>
  <c r="F469" i="77"/>
  <c r="G469" i="77"/>
  <c r="F470" i="77"/>
  <c r="G470" i="77"/>
  <c r="F471" i="77"/>
  <c r="G471" i="77"/>
  <c r="F472" i="77"/>
  <c r="G472" i="77"/>
  <c r="F473" i="77"/>
  <c r="G473" i="77"/>
  <c r="F474" i="77"/>
  <c r="G474" i="77"/>
  <c r="F475" i="77"/>
  <c r="G475" i="77"/>
  <c r="F476" i="77"/>
  <c r="G476" i="77"/>
  <c r="F477" i="77"/>
  <c r="G477" i="77"/>
  <c r="F478" i="77"/>
  <c r="G478" i="77"/>
  <c r="F479" i="77"/>
  <c r="G479" i="77"/>
  <c r="F480" i="77"/>
  <c r="G480" i="77"/>
  <c r="F481" i="77"/>
  <c r="G481" i="77"/>
  <c r="F482" i="77"/>
  <c r="G482" i="77"/>
  <c r="F483" i="77"/>
  <c r="G483" i="77"/>
  <c r="F484" i="77"/>
  <c r="G484" i="77"/>
  <c r="F485" i="77"/>
  <c r="G485" i="77"/>
  <c r="F486" i="77"/>
  <c r="G486" i="77"/>
  <c r="F487" i="77"/>
  <c r="G487" i="77"/>
  <c r="F488" i="77"/>
  <c r="G488" i="77"/>
  <c r="F489" i="77"/>
  <c r="G489" i="77"/>
  <c r="F490" i="77"/>
  <c r="G490" i="77"/>
  <c r="F491" i="77"/>
  <c r="G491" i="77"/>
  <c r="F492" i="77"/>
  <c r="G492" i="77"/>
  <c r="F493" i="77"/>
  <c r="G493" i="77"/>
  <c r="F494" i="77"/>
  <c r="G494" i="77"/>
  <c r="F495" i="77"/>
  <c r="G495" i="77"/>
  <c r="F496" i="77"/>
  <c r="G496" i="77"/>
  <c r="F497" i="77"/>
  <c r="G497" i="77"/>
  <c r="F498" i="77"/>
  <c r="G498" i="77"/>
  <c r="F499" i="77"/>
  <c r="G499" i="77"/>
  <c r="F500" i="77"/>
  <c r="G500" i="77"/>
  <c r="F501" i="77"/>
  <c r="G501" i="77"/>
  <c r="F502" i="77"/>
  <c r="G502" i="77"/>
  <c r="F503" i="77"/>
  <c r="G503" i="77"/>
  <c r="F504" i="77"/>
  <c r="G504" i="77"/>
  <c r="F505" i="77"/>
  <c r="G505" i="77"/>
  <c r="F506" i="77"/>
  <c r="G506" i="77"/>
  <c r="F507" i="77"/>
  <c r="G507" i="77"/>
  <c r="F508" i="77"/>
  <c r="G508" i="77"/>
  <c r="F509" i="77"/>
  <c r="G509" i="77"/>
  <c r="F510" i="77"/>
  <c r="G510" i="77"/>
  <c r="F511" i="77"/>
  <c r="G511" i="77"/>
  <c r="F512" i="77"/>
  <c r="G512" i="77"/>
  <c r="F513" i="77"/>
  <c r="G513" i="77"/>
  <c r="F514" i="77"/>
  <c r="G514" i="77"/>
  <c r="F515" i="77"/>
  <c r="G515" i="77"/>
  <c r="F516" i="77"/>
  <c r="G516" i="77"/>
  <c r="F517" i="77"/>
  <c r="G517" i="77"/>
  <c r="F518" i="77"/>
  <c r="G518" i="77"/>
  <c r="F519" i="77"/>
  <c r="G519" i="77"/>
  <c r="F520" i="77"/>
  <c r="G520" i="77"/>
  <c r="F521" i="77"/>
  <c r="G521" i="77"/>
  <c r="F522" i="77"/>
  <c r="G522" i="77"/>
  <c r="F523" i="77"/>
  <c r="G523" i="77"/>
  <c r="F524" i="77"/>
  <c r="G524" i="77"/>
  <c r="F525" i="77"/>
  <c r="G525" i="77"/>
  <c r="F526" i="77"/>
  <c r="G526" i="77"/>
  <c r="F527" i="77"/>
  <c r="G527" i="77"/>
  <c r="F528" i="77"/>
  <c r="G528" i="77"/>
  <c r="F529" i="77"/>
  <c r="G529" i="77"/>
  <c r="F530" i="77"/>
  <c r="G530" i="77"/>
  <c r="F531" i="77"/>
  <c r="G531" i="77"/>
  <c r="F532" i="77"/>
  <c r="G532" i="77"/>
  <c r="F533" i="77"/>
  <c r="G533" i="77"/>
  <c r="F534" i="77"/>
  <c r="G534" i="77"/>
  <c r="F535" i="77"/>
  <c r="G535" i="77"/>
  <c r="F536" i="77"/>
  <c r="G536" i="77"/>
  <c r="F537" i="77"/>
  <c r="G537" i="77"/>
  <c r="F538" i="77"/>
  <c r="G538" i="77"/>
  <c r="F539" i="77"/>
  <c r="G539" i="77"/>
  <c r="F540" i="77"/>
  <c r="G540" i="77"/>
  <c r="F541" i="77"/>
  <c r="G541" i="77"/>
  <c r="F542" i="77"/>
  <c r="G542" i="77"/>
  <c r="F543" i="77"/>
  <c r="G543" i="77"/>
  <c r="F544" i="77"/>
  <c r="G544" i="77"/>
  <c r="F545" i="77"/>
  <c r="G545" i="77"/>
  <c r="F546" i="77"/>
  <c r="G546" i="77"/>
  <c r="F547" i="77"/>
  <c r="G547" i="77"/>
  <c r="F548" i="77"/>
  <c r="G548" i="77"/>
  <c r="F549" i="77"/>
  <c r="G549" i="77"/>
  <c r="F550" i="77"/>
  <c r="G550" i="77"/>
  <c r="F551" i="77"/>
  <c r="G551" i="77"/>
  <c r="F552" i="77"/>
  <c r="G552" i="77"/>
  <c r="F553" i="77"/>
  <c r="G553" i="77"/>
  <c r="F554" i="77"/>
  <c r="G554" i="77"/>
  <c r="F555" i="77"/>
  <c r="G555" i="77"/>
  <c r="F556" i="77"/>
  <c r="G556" i="77"/>
  <c r="F557" i="77"/>
  <c r="G557" i="77"/>
  <c r="F558" i="77"/>
  <c r="G558" i="77"/>
  <c r="F559" i="77"/>
  <c r="G559" i="77"/>
  <c r="F560" i="77"/>
  <c r="G560" i="77"/>
  <c r="F561" i="77"/>
  <c r="G561" i="77"/>
  <c r="F562" i="77"/>
  <c r="G562" i="77"/>
  <c r="F563" i="77"/>
  <c r="G563" i="77"/>
  <c r="F564" i="77"/>
  <c r="G564" i="77"/>
  <c r="F565" i="77"/>
  <c r="G565" i="77"/>
  <c r="F566" i="77"/>
  <c r="G566" i="77"/>
  <c r="F567" i="77"/>
  <c r="G567" i="77"/>
  <c r="F568" i="77"/>
  <c r="G568" i="77"/>
  <c r="F569" i="77"/>
  <c r="G569" i="77"/>
  <c r="F570" i="77"/>
  <c r="G570" i="77"/>
  <c r="F571" i="77"/>
  <c r="G571" i="77"/>
  <c r="F572" i="77"/>
  <c r="G572" i="77"/>
  <c r="F573" i="77"/>
  <c r="G573" i="77"/>
  <c r="F574" i="77"/>
  <c r="G574" i="77"/>
  <c r="F575" i="77"/>
  <c r="G575" i="77"/>
  <c r="F576" i="77"/>
  <c r="G576" i="77"/>
  <c r="F577" i="77"/>
  <c r="G577" i="77"/>
  <c r="F578" i="77"/>
  <c r="G578" i="77"/>
  <c r="F579" i="77"/>
  <c r="G579" i="77"/>
  <c r="F580" i="77"/>
  <c r="G580" i="77"/>
  <c r="F581" i="77"/>
  <c r="G581" i="77"/>
  <c r="F582" i="77"/>
  <c r="G582" i="77"/>
  <c r="F583" i="77"/>
  <c r="G583" i="77"/>
  <c r="F584" i="77"/>
  <c r="G584" i="77"/>
  <c r="F585" i="77"/>
  <c r="G585" i="77"/>
  <c r="F586" i="77"/>
  <c r="G586" i="77"/>
  <c r="F587" i="77"/>
  <c r="G587" i="77"/>
  <c r="F588" i="77"/>
  <c r="G588" i="77"/>
  <c r="F589" i="77"/>
  <c r="G589" i="77"/>
  <c r="F590" i="77"/>
  <c r="G590" i="77"/>
  <c r="F591" i="77"/>
  <c r="G591" i="77"/>
  <c r="F592" i="77"/>
  <c r="G592" i="77"/>
  <c r="F593" i="77"/>
  <c r="G593" i="77"/>
  <c r="F594" i="77"/>
  <c r="G594" i="77"/>
  <c r="F595" i="77"/>
  <c r="G595" i="77"/>
  <c r="F596" i="77"/>
  <c r="G596" i="77"/>
  <c r="F597" i="77"/>
  <c r="G597" i="77"/>
  <c r="F598" i="77"/>
  <c r="G598" i="77"/>
  <c r="F599" i="77"/>
  <c r="G599" i="77"/>
  <c r="F600" i="77"/>
  <c r="G600" i="77"/>
  <c r="F601" i="77"/>
  <c r="G601" i="77"/>
  <c r="F602" i="77"/>
  <c r="G602" i="77"/>
  <c r="F603" i="77"/>
  <c r="G603" i="77"/>
  <c r="F604" i="77"/>
  <c r="G604" i="77"/>
  <c r="F605" i="77"/>
  <c r="G605" i="77"/>
  <c r="F606" i="77"/>
  <c r="G606" i="77"/>
  <c r="F607" i="77"/>
  <c r="G607" i="77"/>
  <c r="F608" i="77"/>
  <c r="G608" i="77"/>
  <c r="F609" i="77"/>
  <c r="G609" i="77"/>
  <c r="F610" i="77"/>
  <c r="G610" i="77"/>
  <c r="F611" i="77"/>
  <c r="G611" i="77"/>
  <c r="F612" i="77"/>
  <c r="G612" i="77"/>
  <c r="F613" i="77"/>
  <c r="G613" i="77"/>
  <c r="F614" i="77"/>
  <c r="G614" i="77"/>
  <c r="F615" i="77"/>
  <c r="G615" i="77"/>
  <c r="F616" i="77"/>
  <c r="G616" i="77"/>
  <c r="F617" i="77"/>
  <c r="G617" i="77"/>
  <c r="F618" i="77"/>
  <c r="G618" i="77"/>
  <c r="F619" i="77"/>
  <c r="G619" i="77"/>
  <c r="F620" i="77"/>
  <c r="G620" i="77"/>
  <c r="F621" i="77"/>
  <c r="G621" i="77"/>
  <c r="F622" i="77"/>
  <c r="G622" i="77"/>
  <c r="F623" i="77"/>
  <c r="G623" i="77"/>
  <c r="F624" i="77"/>
  <c r="G624" i="77"/>
  <c r="F625" i="77"/>
  <c r="G625" i="77"/>
  <c r="F626" i="77"/>
  <c r="G626" i="77"/>
  <c r="F627" i="77"/>
  <c r="G627" i="77"/>
  <c r="F628" i="77"/>
  <c r="G628" i="77"/>
  <c r="F629" i="77"/>
  <c r="G629" i="77"/>
  <c r="F630" i="77"/>
  <c r="G630" i="77"/>
  <c r="F631" i="77"/>
  <c r="G631" i="77"/>
  <c r="F632" i="77"/>
  <c r="G632" i="77"/>
  <c r="F633" i="77"/>
  <c r="G633" i="77"/>
  <c r="F634" i="77"/>
  <c r="G634" i="77"/>
  <c r="F635" i="77"/>
  <c r="G635" i="77"/>
  <c r="F636" i="77"/>
  <c r="G636" i="77"/>
  <c r="F637" i="77"/>
  <c r="G637" i="77"/>
  <c r="F638" i="77"/>
  <c r="G638" i="77"/>
  <c r="F639" i="77"/>
  <c r="G639" i="77"/>
  <c r="F640" i="77"/>
  <c r="G640" i="77"/>
  <c r="F641" i="77"/>
  <c r="G641" i="77"/>
  <c r="F642" i="77"/>
  <c r="G642" i="77"/>
  <c r="F643" i="77"/>
  <c r="G643" i="77"/>
  <c r="F644" i="77"/>
  <c r="G644" i="77"/>
  <c r="F645" i="77"/>
  <c r="G645" i="77"/>
  <c r="F646" i="77"/>
  <c r="G646" i="77"/>
  <c r="F647" i="77"/>
  <c r="G647" i="77"/>
  <c r="F648" i="77"/>
  <c r="G648" i="77"/>
  <c r="F649" i="77"/>
  <c r="G649" i="77"/>
  <c r="F650" i="77"/>
  <c r="G650" i="77"/>
  <c r="F651" i="77"/>
  <c r="G651" i="77"/>
  <c r="F652" i="77"/>
  <c r="G652" i="77"/>
  <c r="F653" i="77"/>
  <c r="G653" i="77"/>
  <c r="F654" i="77"/>
  <c r="G654" i="77"/>
  <c r="F655" i="77"/>
  <c r="G655" i="77"/>
  <c r="F656" i="77"/>
  <c r="G656" i="77"/>
  <c r="F657" i="77"/>
  <c r="G657" i="77"/>
  <c r="F658" i="77"/>
  <c r="G658" i="77"/>
  <c r="F659" i="77"/>
  <c r="G659" i="77"/>
  <c r="F660" i="77"/>
  <c r="G660" i="77"/>
  <c r="F661" i="77"/>
  <c r="G661" i="77"/>
  <c r="F662" i="77"/>
  <c r="G662" i="77"/>
  <c r="F663" i="77"/>
  <c r="G663" i="77"/>
  <c r="F664" i="77"/>
  <c r="G664" i="77"/>
  <c r="F665" i="77"/>
  <c r="G665" i="77"/>
  <c r="F666" i="77"/>
  <c r="G666" i="77"/>
  <c r="F667" i="77"/>
  <c r="G667" i="77"/>
  <c r="F668" i="77"/>
  <c r="G668" i="77"/>
  <c r="F669" i="77"/>
  <c r="G669" i="77"/>
  <c r="F670" i="77"/>
  <c r="G670" i="77"/>
  <c r="F671" i="77"/>
  <c r="G671" i="77"/>
  <c r="F672" i="77"/>
  <c r="G672" i="77"/>
  <c r="F673" i="77"/>
  <c r="G673" i="77"/>
  <c r="F674" i="77"/>
  <c r="G674" i="77"/>
  <c r="F675" i="77"/>
  <c r="G675" i="77"/>
  <c r="F676" i="77"/>
  <c r="G676" i="77"/>
  <c r="F677" i="77"/>
  <c r="G677" i="77"/>
  <c r="F678" i="77"/>
  <c r="G678" i="77"/>
  <c r="F679" i="77"/>
  <c r="G679" i="77"/>
  <c r="F680" i="77"/>
  <c r="G680" i="77"/>
  <c r="F681" i="77"/>
  <c r="G681" i="77"/>
  <c r="F682" i="77"/>
  <c r="G682" i="77"/>
  <c r="F683" i="77"/>
  <c r="G683" i="77"/>
  <c r="F684" i="77"/>
  <c r="G684" i="77"/>
  <c r="F685" i="77"/>
  <c r="G685" i="77"/>
  <c r="F686" i="77"/>
  <c r="G686" i="77"/>
  <c r="F687" i="77"/>
  <c r="G687" i="77"/>
  <c r="F688" i="77"/>
  <c r="G688" i="77"/>
  <c r="F689" i="77"/>
  <c r="G689" i="77"/>
  <c r="F690" i="77"/>
  <c r="G690" i="77"/>
  <c r="F691" i="77"/>
  <c r="G691" i="77"/>
  <c r="F692" i="77"/>
  <c r="G692" i="77"/>
  <c r="F693" i="77"/>
  <c r="G693" i="77"/>
  <c r="F694" i="77"/>
  <c r="G694" i="77"/>
  <c r="F695" i="77"/>
  <c r="G695" i="77"/>
  <c r="F696" i="77"/>
  <c r="G696" i="77"/>
  <c r="F697" i="77"/>
  <c r="G697" i="77"/>
  <c r="F698" i="77"/>
  <c r="G698" i="77"/>
  <c r="F699" i="77"/>
  <c r="G699" i="77"/>
  <c r="F700" i="77"/>
  <c r="G700" i="77"/>
  <c r="F701" i="77"/>
  <c r="G701" i="77"/>
  <c r="F702" i="77"/>
  <c r="G702" i="77"/>
  <c r="F703" i="77"/>
  <c r="G703" i="77"/>
  <c r="F704" i="77"/>
  <c r="G704" i="77"/>
  <c r="F705" i="77"/>
  <c r="G705" i="77"/>
  <c r="F706" i="77"/>
  <c r="G706" i="77"/>
  <c r="F707" i="77"/>
  <c r="G707" i="77"/>
  <c r="F708" i="77"/>
  <c r="G708" i="77"/>
  <c r="F709" i="77"/>
  <c r="G709" i="77"/>
  <c r="F710" i="77"/>
  <c r="G710" i="77"/>
  <c r="F711" i="77"/>
  <c r="G711" i="77"/>
  <c r="F712" i="77"/>
  <c r="G712" i="77"/>
  <c r="F713" i="77"/>
  <c r="G713" i="77"/>
  <c r="F714" i="77"/>
  <c r="G714" i="77"/>
  <c r="F715" i="77"/>
  <c r="G715" i="77"/>
  <c r="F716" i="77"/>
  <c r="G716" i="77"/>
  <c r="F717" i="77"/>
  <c r="G717" i="77"/>
  <c r="F718" i="77"/>
  <c r="G718" i="77"/>
  <c r="F719" i="77"/>
  <c r="G719" i="77"/>
  <c r="F720" i="77"/>
  <c r="G720" i="77"/>
  <c r="F721" i="77"/>
  <c r="G721" i="77"/>
  <c r="F722" i="77"/>
  <c r="G722" i="77"/>
  <c r="F723" i="77"/>
  <c r="G723" i="77"/>
  <c r="F724" i="77"/>
  <c r="G724" i="77"/>
  <c r="F725" i="77"/>
  <c r="G725" i="77"/>
  <c r="F726" i="77"/>
  <c r="G726" i="77"/>
  <c r="F727" i="77"/>
  <c r="G727" i="77"/>
  <c r="F728" i="77"/>
  <c r="G728" i="77"/>
  <c r="F729" i="77"/>
  <c r="G729" i="77"/>
  <c r="F730" i="77"/>
  <c r="G730" i="77"/>
  <c r="F731" i="77"/>
  <c r="G731" i="77"/>
  <c r="F732" i="77"/>
  <c r="G732" i="77"/>
  <c r="F733" i="77"/>
  <c r="G733" i="77"/>
  <c r="F734" i="77"/>
  <c r="G734" i="77"/>
  <c r="F735" i="77"/>
  <c r="G735" i="77"/>
  <c r="F736" i="77"/>
  <c r="G736" i="77"/>
  <c r="F737" i="77"/>
  <c r="G737" i="77"/>
  <c r="F738" i="77"/>
  <c r="G738" i="77"/>
  <c r="F739" i="77"/>
  <c r="G739" i="77"/>
  <c r="F740" i="77"/>
  <c r="G740" i="77"/>
  <c r="F741" i="77"/>
  <c r="G741" i="77"/>
  <c r="F742" i="77"/>
  <c r="G742" i="77"/>
  <c r="F743" i="77"/>
  <c r="G743" i="77"/>
  <c r="F744" i="77"/>
  <c r="G744" i="77"/>
  <c r="F745" i="77"/>
  <c r="G745" i="77"/>
  <c r="F746" i="77"/>
  <c r="G746" i="77"/>
  <c r="F747" i="77"/>
  <c r="G747" i="77"/>
  <c r="F748" i="77"/>
  <c r="G748" i="77"/>
  <c r="F749" i="77"/>
  <c r="G749" i="77"/>
  <c r="F750" i="77"/>
  <c r="G750" i="77"/>
  <c r="F751" i="77"/>
  <c r="G751" i="77"/>
  <c r="F752" i="77"/>
  <c r="G752" i="77"/>
  <c r="F753" i="77"/>
  <c r="G753" i="77"/>
  <c r="F754" i="77"/>
  <c r="G754" i="77"/>
  <c r="F755" i="77"/>
  <c r="G755" i="77"/>
  <c r="F756" i="77"/>
  <c r="G756" i="77"/>
  <c r="F757" i="77"/>
  <c r="G757" i="77"/>
  <c r="F758" i="77"/>
  <c r="G758" i="77"/>
  <c r="F759" i="77"/>
  <c r="G759" i="77"/>
  <c r="F760" i="77"/>
  <c r="G760" i="77"/>
  <c r="F761" i="77"/>
  <c r="G761" i="77"/>
  <c r="F762" i="77"/>
  <c r="G762" i="77"/>
  <c r="F763" i="77"/>
  <c r="G763" i="77"/>
  <c r="F764" i="77"/>
  <c r="G764" i="77"/>
  <c r="F765" i="77"/>
  <c r="G765" i="77"/>
  <c r="F766" i="77"/>
  <c r="G766" i="77"/>
  <c r="F767" i="77"/>
  <c r="G767" i="77"/>
  <c r="F768" i="77"/>
  <c r="G768" i="77"/>
  <c r="F769" i="77"/>
  <c r="G769" i="77"/>
  <c r="F770" i="77"/>
  <c r="G770" i="77"/>
  <c r="F771" i="77"/>
  <c r="G771" i="77"/>
  <c r="F772" i="77"/>
  <c r="G772" i="77"/>
  <c r="F773" i="77"/>
  <c r="G773" i="77"/>
  <c r="F774" i="77"/>
  <c r="G774" i="77"/>
  <c r="F775" i="77"/>
  <c r="G775" i="77"/>
  <c r="F776" i="77"/>
  <c r="G776" i="77"/>
  <c r="F777" i="77"/>
  <c r="G777" i="77"/>
  <c r="F778" i="77"/>
  <c r="G778" i="77"/>
  <c r="F779" i="77"/>
  <c r="G779" i="77"/>
  <c r="F780" i="77"/>
  <c r="G780" i="77"/>
  <c r="F781" i="77"/>
  <c r="G781" i="77"/>
  <c r="F782" i="77"/>
  <c r="G782" i="77"/>
  <c r="F783" i="77"/>
  <c r="G783" i="77"/>
  <c r="F784" i="77"/>
  <c r="G784" i="77"/>
  <c r="F785" i="77"/>
  <c r="G785" i="77"/>
  <c r="F786" i="77"/>
  <c r="G786" i="77"/>
  <c r="F787" i="77"/>
  <c r="G787" i="77"/>
  <c r="F788" i="77"/>
  <c r="G788" i="77"/>
  <c r="F789" i="77"/>
  <c r="G789" i="77"/>
  <c r="F790" i="77"/>
  <c r="G790" i="77"/>
  <c r="F791" i="77"/>
  <c r="G791" i="77"/>
  <c r="F792" i="77"/>
  <c r="G792" i="77"/>
  <c r="F793" i="77"/>
  <c r="G793" i="77"/>
  <c r="F794" i="77"/>
  <c r="G794" i="77"/>
  <c r="F795" i="77"/>
  <c r="G795" i="77"/>
  <c r="F796" i="77"/>
  <c r="G796" i="77"/>
  <c r="F797" i="77"/>
  <c r="G797" i="77"/>
  <c r="F798" i="77"/>
  <c r="G798" i="77"/>
  <c r="F799" i="77"/>
  <c r="G799" i="77"/>
  <c r="F800" i="77"/>
  <c r="G800" i="77"/>
  <c r="F801" i="77"/>
  <c r="G801" i="77"/>
  <c r="F802" i="77"/>
  <c r="G802" i="77"/>
  <c r="F803" i="77"/>
  <c r="G803" i="77"/>
  <c r="F804" i="77"/>
  <c r="G804" i="77"/>
  <c r="F805" i="77"/>
  <c r="G805" i="77"/>
  <c r="F806" i="77"/>
  <c r="G806" i="77"/>
  <c r="F807" i="77"/>
  <c r="G807" i="77"/>
  <c r="F808" i="77"/>
  <c r="G808" i="77"/>
  <c r="F809" i="77"/>
  <c r="G809" i="77"/>
  <c r="F810" i="77"/>
  <c r="G810" i="77"/>
  <c r="F811" i="77"/>
  <c r="G811" i="77"/>
  <c r="F812" i="77"/>
  <c r="G812" i="77"/>
  <c r="F813" i="77"/>
  <c r="G813" i="77"/>
  <c r="F814" i="77"/>
  <c r="G814" i="77"/>
  <c r="F815" i="77"/>
  <c r="G815" i="77"/>
  <c r="F816" i="77"/>
  <c r="G816" i="77"/>
  <c r="F817" i="77"/>
  <c r="G817" i="77"/>
  <c r="F818" i="77"/>
  <c r="G818" i="77"/>
  <c r="F819" i="77"/>
  <c r="G819" i="77"/>
  <c r="F820" i="77"/>
  <c r="G820" i="77"/>
  <c r="F821" i="77"/>
  <c r="G821" i="77"/>
  <c r="F822" i="77"/>
  <c r="G822" i="77"/>
  <c r="F823" i="77"/>
  <c r="G823" i="77"/>
  <c r="F824" i="77"/>
  <c r="G824" i="77"/>
  <c r="F825" i="77"/>
  <c r="G825" i="77"/>
  <c r="F826" i="77"/>
  <c r="G826" i="77"/>
  <c r="F827" i="77"/>
  <c r="G827" i="77"/>
  <c r="F828" i="77"/>
  <c r="G828" i="77"/>
  <c r="F829" i="77"/>
  <c r="G829" i="77"/>
  <c r="F830" i="77"/>
  <c r="G830" i="77"/>
  <c r="F831" i="77"/>
  <c r="G831" i="77"/>
  <c r="F832" i="77"/>
  <c r="G832" i="77"/>
  <c r="F833" i="77"/>
  <c r="G833" i="77"/>
  <c r="F834" i="77"/>
  <c r="G834" i="77"/>
  <c r="F835" i="77"/>
  <c r="G835" i="77"/>
  <c r="F836" i="77"/>
  <c r="G836" i="77"/>
  <c r="F837" i="77"/>
  <c r="G837" i="77"/>
  <c r="F838" i="77"/>
  <c r="G838" i="77"/>
  <c r="F839" i="77"/>
  <c r="G839" i="77"/>
  <c r="F840" i="77"/>
  <c r="G840" i="77"/>
  <c r="F841" i="77"/>
  <c r="G841" i="77"/>
  <c r="F842" i="77"/>
  <c r="G842" i="77"/>
  <c r="F843" i="77"/>
  <c r="G843" i="77"/>
  <c r="F844" i="77"/>
  <c r="G844" i="77"/>
  <c r="F845" i="77"/>
  <c r="G845" i="77"/>
  <c r="F846" i="77"/>
  <c r="G846" i="77"/>
  <c r="F847" i="77"/>
  <c r="G847" i="77"/>
  <c r="F848" i="77"/>
  <c r="G848" i="77"/>
  <c r="F849" i="77"/>
  <c r="G849" i="77"/>
  <c r="F850" i="77"/>
  <c r="G850" i="77"/>
  <c r="F851" i="77"/>
  <c r="G851" i="77"/>
  <c r="F852" i="77"/>
  <c r="G852" i="77"/>
  <c r="F853" i="77"/>
  <c r="G853" i="77"/>
  <c r="F854" i="77"/>
  <c r="G854" i="77"/>
  <c r="F855" i="77"/>
  <c r="G855" i="77"/>
  <c r="F856" i="77"/>
  <c r="G856" i="77"/>
  <c r="F857" i="77"/>
  <c r="G857" i="77"/>
  <c r="F858" i="77"/>
  <c r="G858" i="77"/>
  <c r="F859" i="77"/>
  <c r="G859" i="77"/>
  <c r="F860" i="77"/>
  <c r="G860" i="77"/>
  <c r="F861" i="77"/>
  <c r="G861" i="77"/>
  <c r="F862" i="77"/>
  <c r="G862" i="77"/>
  <c r="F863" i="77"/>
  <c r="G863" i="77"/>
  <c r="F864" i="77"/>
  <c r="G864" i="77"/>
  <c r="F865" i="77"/>
  <c r="G865" i="77"/>
  <c r="F866" i="77"/>
  <c r="G866" i="77"/>
  <c r="F867" i="77"/>
  <c r="G867" i="77"/>
  <c r="F868" i="77"/>
  <c r="G868" i="77"/>
  <c r="F869" i="77"/>
  <c r="G869" i="77"/>
  <c r="F870" i="77"/>
  <c r="G870" i="77"/>
  <c r="F871" i="77"/>
  <c r="G871" i="77"/>
  <c r="F872" i="77"/>
  <c r="G872" i="77"/>
  <c r="F873" i="77"/>
  <c r="G873" i="77"/>
  <c r="F874" i="77"/>
  <c r="G874" i="77"/>
  <c r="F875" i="77"/>
  <c r="G875" i="77"/>
  <c r="F876" i="77"/>
  <c r="G876" i="77"/>
  <c r="F877" i="77"/>
  <c r="G877" i="77"/>
  <c r="F878" i="77"/>
  <c r="G878" i="77"/>
  <c r="F879" i="77"/>
  <c r="G879" i="77"/>
  <c r="F880" i="77"/>
  <c r="G880" i="77"/>
  <c r="F881" i="77"/>
  <c r="G881" i="77"/>
  <c r="F882" i="77"/>
  <c r="G882" i="77"/>
  <c r="F883" i="77"/>
  <c r="G883" i="77"/>
  <c r="F884" i="77"/>
  <c r="G884" i="77"/>
  <c r="F885" i="77"/>
  <c r="G885" i="77"/>
  <c r="F886" i="77"/>
  <c r="G886" i="77"/>
  <c r="F887" i="77"/>
  <c r="G887" i="77"/>
  <c r="F888" i="77"/>
  <c r="G888" i="77"/>
  <c r="F889" i="77"/>
  <c r="G889" i="77"/>
  <c r="F890" i="77"/>
  <c r="G890" i="77"/>
  <c r="F891" i="77"/>
  <c r="G891" i="77"/>
  <c r="F892" i="77"/>
  <c r="G892" i="77"/>
  <c r="F893" i="77"/>
  <c r="G893" i="77"/>
  <c r="F894" i="77"/>
  <c r="G894" i="77"/>
  <c r="F895" i="77"/>
  <c r="G895" i="77"/>
  <c r="F896" i="77"/>
  <c r="G896" i="77"/>
  <c r="F897" i="77"/>
  <c r="G897" i="77"/>
  <c r="F898" i="77"/>
  <c r="G898" i="77"/>
  <c r="F899" i="77"/>
  <c r="G899" i="77"/>
  <c r="F900" i="77"/>
  <c r="G900" i="77"/>
  <c r="F901" i="77"/>
  <c r="G901" i="77"/>
  <c r="F902" i="77"/>
  <c r="G902" i="77"/>
  <c r="F903" i="77"/>
  <c r="G903" i="77"/>
  <c r="F904" i="77"/>
  <c r="G904" i="77"/>
  <c r="F905" i="77"/>
  <c r="G905" i="77"/>
  <c r="F906" i="77"/>
  <c r="G906" i="77"/>
  <c r="F907" i="77"/>
  <c r="G907" i="77"/>
  <c r="F908" i="77"/>
  <c r="G908" i="77"/>
  <c r="F909" i="77"/>
  <c r="G909" i="77"/>
  <c r="F910" i="77"/>
  <c r="G910" i="77"/>
  <c r="F911" i="77"/>
  <c r="G911" i="77"/>
  <c r="F912" i="77"/>
  <c r="G912" i="77"/>
  <c r="F913" i="77"/>
  <c r="G913" i="77"/>
  <c r="F914" i="77"/>
  <c r="G914" i="77"/>
  <c r="F915" i="77"/>
  <c r="G915" i="77"/>
  <c r="F916" i="77"/>
  <c r="G916" i="77"/>
  <c r="F917" i="77"/>
  <c r="G917" i="77"/>
  <c r="F918" i="77"/>
  <c r="G918" i="77"/>
  <c r="F919" i="77"/>
  <c r="G919" i="77"/>
  <c r="F920" i="77"/>
  <c r="G920" i="77"/>
  <c r="F921" i="77"/>
  <c r="G921" i="77"/>
  <c r="F922" i="77"/>
  <c r="G922" i="77"/>
  <c r="F923" i="77"/>
  <c r="G923" i="77"/>
  <c r="F924" i="77"/>
  <c r="G924" i="77"/>
  <c r="F925" i="77"/>
  <c r="G925" i="77"/>
  <c r="F926" i="77"/>
  <c r="G926" i="77"/>
  <c r="F927" i="77"/>
  <c r="G927" i="77"/>
  <c r="F928" i="77"/>
  <c r="G928" i="77"/>
  <c r="F929" i="77"/>
  <c r="G929" i="77"/>
  <c r="F930" i="77"/>
  <c r="G930" i="77"/>
  <c r="F931" i="77"/>
  <c r="G931" i="77"/>
  <c r="F932" i="77"/>
  <c r="G932" i="77"/>
  <c r="F933" i="77"/>
  <c r="G933" i="77"/>
  <c r="F934" i="77"/>
  <c r="G934" i="77"/>
  <c r="F935" i="77"/>
  <c r="G935" i="77"/>
  <c r="F936" i="77"/>
  <c r="G936" i="77"/>
  <c r="F937" i="77"/>
  <c r="G937" i="77"/>
  <c r="F938" i="77"/>
  <c r="G938" i="77"/>
  <c r="F939" i="77"/>
  <c r="G939" i="77"/>
  <c r="F940" i="77"/>
  <c r="G940" i="77"/>
  <c r="F941" i="77"/>
  <c r="G941" i="77"/>
  <c r="F942" i="77"/>
  <c r="G942" i="77"/>
  <c r="F943" i="77"/>
  <c r="G943" i="77"/>
  <c r="F944" i="77"/>
  <c r="G944" i="77"/>
  <c r="F945" i="77"/>
  <c r="G945" i="77"/>
  <c r="F946" i="77"/>
  <c r="G946" i="77"/>
  <c r="F947" i="77"/>
  <c r="G947" i="77"/>
  <c r="F948" i="77"/>
  <c r="G948" i="77"/>
  <c r="F949" i="77"/>
  <c r="G949" i="77"/>
  <c r="F950" i="77"/>
  <c r="G950" i="77"/>
  <c r="F951" i="77"/>
  <c r="G951" i="77"/>
  <c r="F952" i="77"/>
  <c r="G952" i="77"/>
  <c r="F953" i="77"/>
  <c r="G953" i="77"/>
  <c r="F954" i="77"/>
  <c r="G954" i="77"/>
  <c r="F955" i="77"/>
  <c r="G955" i="77"/>
  <c r="F956" i="77"/>
  <c r="G956" i="77"/>
  <c r="F957" i="77"/>
  <c r="G957" i="77"/>
  <c r="F958" i="77"/>
  <c r="G958" i="77"/>
  <c r="F959" i="77"/>
  <c r="G959" i="77"/>
  <c r="F960" i="77"/>
  <c r="G960" i="77"/>
  <c r="F961" i="77"/>
  <c r="G961" i="77"/>
  <c r="F962" i="77"/>
  <c r="G962" i="77"/>
  <c r="F963" i="77"/>
  <c r="G963" i="77"/>
  <c r="F964" i="77"/>
  <c r="G964" i="77"/>
  <c r="F965" i="77"/>
  <c r="G965" i="77"/>
  <c r="F966" i="77"/>
  <c r="G966" i="77"/>
  <c r="F967" i="77"/>
  <c r="G967" i="77"/>
  <c r="F968" i="77"/>
  <c r="G968" i="77"/>
  <c r="F969" i="77"/>
  <c r="G969" i="77"/>
  <c r="F970" i="77"/>
  <c r="G970" i="77"/>
  <c r="F971" i="77"/>
  <c r="G971" i="77"/>
  <c r="F972" i="77"/>
  <c r="G972" i="77"/>
  <c r="F973" i="77"/>
  <c r="G973" i="77"/>
  <c r="F974" i="77"/>
  <c r="G974" i="77"/>
  <c r="F975" i="77"/>
  <c r="G975" i="77"/>
  <c r="F976" i="77"/>
  <c r="G976" i="77"/>
  <c r="F977" i="77"/>
  <c r="G977" i="77"/>
  <c r="F978" i="77"/>
  <c r="G978" i="77"/>
  <c r="F979" i="77"/>
  <c r="G979" i="77"/>
  <c r="F980" i="77"/>
  <c r="G980" i="77"/>
  <c r="F981" i="77"/>
  <c r="G981" i="77"/>
  <c r="F982" i="77"/>
  <c r="G982" i="77"/>
  <c r="F983" i="77"/>
  <c r="G983" i="77"/>
  <c r="F984" i="77"/>
  <c r="G984" i="77"/>
  <c r="F985" i="77"/>
  <c r="G985" i="77"/>
  <c r="F986" i="77"/>
  <c r="G986" i="77"/>
  <c r="F987" i="77"/>
  <c r="G987" i="77"/>
  <c r="F988" i="77"/>
  <c r="G988" i="77"/>
  <c r="F989" i="77"/>
  <c r="G989" i="77"/>
  <c r="F990" i="77"/>
  <c r="G990" i="77"/>
  <c r="F991" i="77"/>
  <c r="G991" i="77"/>
  <c r="F992" i="77"/>
  <c r="G992" i="77"/>
  <c r="F993" i="77"/>
  <c r="G993" i="77"/>
  <c r="F994" i="77"/>
  <c r="G994" i="77"/>
  <c r="F995" i="77"/>
  <c r="G995" i="77"/>
  <c r="F996" i="77"/>
  <c r="G996" i="77"/>
  <c r="F997" i="77"/>
  <c r="G997" i="77"/>
  <c r="F998" i="77"/>
  <c r="G998" i="77"/>
  <c r="F999" i="77"/>
  <c r="G999" i="77"/>
  <c r="F1000" i="77"/>
  <c r="G1000" i="77"/>
  <c r="F1001" i="77"/>
  <c r="G1001" i="77"/>
  <c r="F1002" i="77"/>
  <c r="G1002" i="77"/>
  <c r="F1003" i="77"/>
  <c r="G1003" i="77"/>
  <c r="F1004" i="77"/>
  <c r="G1004" i="77"/>
  <c r="F1005" i="77"/>
  <c r="G1005" i="77"/>
  <c r="F1006" i="77"/>
  <c r="G1006" i="77"/>
  <c r="F1007" i="77"/>
  <c r="G1007" i="77"/>
  <c r="F1008" i="77"/>
  <c r="G1008" i="77"/>
  <c r="F1009" i="77"/>
  <c r="G1009" i="77"/>
  <c r="F1010" i="77"/>
  <c r="G1010" i="77"/>
  <c r="F1011" i="77"/>
  <c r="G1011" i="77"/>
  <c r="F1012" i="77"/>
  <c r="G1012" i="77"/>
  <c r="F1013" i="77"/>
  <c r="G1013" i="77"/>
  <c r="F1014" i="77"/>
  <c r="G1014" i="77"/>
  <c r="F1015" i="77"/>
  <c r="G1015" i="77"/>
  <c r="F1016" i="77"/>
  <c r="G1016" i="77"/>
  <c r="F1017" i="77"/>
  <c r="G1017" i="77"/>
  <c r="F1018" i="77"/>
  <c r="G1018" i="77"/>
  <c r="F1019" i="77"/>
  <c r="G1019" i="77"/>
  <c r="F1020" i="77"/>
  <c r="G1020" i="77"/>
  <c r="F1021" i="77"/>
  <c r="G1021" i="77"/>
  <c r="F1022" i="77"/>
  <c r="G1022" i="77"/>
  <c r="F1023" i="77"/>
  <c r="G1023" i="77"/>
  <c r="F1024" i="77"/>
  <c r="G1024" i="77"/>
  <c r="F1025" i="77"/>
  <c r="G1025" i="77"/>
  <c r="F1026" i="77"/>
  <c r="G1026" i="77"/>
  <c r="F1027" i="77"/>
  <c r="G1027" i="77"/>
  <c r="F1028" i="77"/>
  <c r="G1028" i="77"/>
  <c r="F1029" i="77"/>
  <c r="G1029" i="77"/>
  <c r="F1030" i="77"/>
  <c r="G1030" i="77"/>
  <c r="F1031" i="77"/>
  <c r="G1031" i="77"/>
  <c r="F1032" i="77"/>
  <c r="G1032" i="77"/>
  <c r="F1033" i="77"/>
  <c r="G1033" i="77"/>
  <c r="F1034" i="77"/>
  <c r="G1034" i="77"/>
  <c r="F1035" i="77"/>
  <c r="G1035" i="77"/>
  <c r="F1036" i="77"/>
  <c r="G1036" i="77"/>
  <c r="F1037" i="77"/>
  <c r="G1037" i="77"/>
  <c r="F1038" i="77"/>
  <c r="G1038" i="77"/>
  <c r="F1039" i="77"/>
  <c r="G1039" i="77"/>
  <c r="F1040" i="77"/>
  <c r="G1040" i="77"/>
  <c r="F1041" i="77"/>
  <c r="G1041" i="77"/>
  <c r="F1042" i="77"/>
  <c r="G1042" i="77"/>
  <c r="F1043" i="77"/>
  <c r="G1043" i="77"/>
  <c r="F1044" i="77"/>
  <c r="G1044" i="77"/>
  <c r="F1045" i="77"/>
  <c r="G1045" i="77"/>
  <c r="F1046" i="77"/>
  <c r="G1046" i="77"/>
  <c r="F1047" i="77"/>
  <c r="G1047" i="77"/>
  <c r="F1048" i="77"/>
  <c r="G1048" i="77"/>
  <c r="F1049" i="77"/>
  <c r="G1049" i="77"/>
  <c r="F1050" i="77"/>
  <c r="G1050" i="77"/>
  <c r="F1051" i="77"/>
  <c r="G1051" i="77"/>
  <c r="F1052" i="77"/>
  <c r="G1052" i="77"/>
  <c r="F1053" i="77"/>
  <c r="G1053" i="77"/>
  <c r="F1054" i="77"/>
  <c r="G1054" i="77"/>
  <c r="F1055" i="77"/>
  <c r="G1055" i="77"/>
  <c r="F1056" i="77"/>
  <c r="G1056" i="77"/>
  <c r="F1057" i="77"/>
  <c r="G1057" i="77"/>
  <c r="F1058" i="77"/>
  <c r="G1058" i="77"/>
  <c r="F1059" i="77"/>
  <c r="G1059" i="77"/>
  <c r="F1060" i="77"/>
  <c r="G1060" i="77"/>
  <c r="F1061" i="77"/>
  <c r="G1061" i="77"/>
  <c r="F1062" i="77"/>
  <c r="G1062" i="77"/>
  <c r="F1063" i="77"/>
  <c r="G1063" i="77"/>
  <c r="F1064" i="77"/>
  <c r="G1064" i="77"/>
  <c r="F1065" i="77"/>
  <c r="G1065" i="77"/>
  <c r="F1066" i="77"/>
  <c r="G1066" i="77"/>
  <c r="F1067" i="77"/>
  <c r="G1067" i="77"/>
  <c r="F1068" i="77"/>
  <c r="G1068" i="77"/>
  <c r="F1069" i="77"/>
  <c r="G1069" i="77"/>
  <c r="F1070" i="77"/>
  <c r="G1070" i="77"/>
  <c r="F1071" i="77"/>
  <c r="G1071" i="77"/>
  <c r="F1072" i="77"/>
  <c r="G1072" i="77"/>
  <c r="F1073" i="77"/>
  <c r="G1073" i="77"/>
  <c r="F1074" i="77"/>
  <c r="G1074" i="77"/>
  <c r="F1075" i="77"/>
  <c r="G1075" i="77"/>
  <c r="F1076" i="77"/>
  <c r="G1076" i="77"/>
  <c r="F1077" i="77"/>
  <c r="G1077" i="77"/>
  <c r="F1078" i="77"/>
  <c r="G1078" i="77"/>
  <c r="F1079" i="77"/>
  <c r="G1079" i="77"/>
  <c r="F1080" i="77"/>
  <c r="G1080" i="77"/>
  <c r="F1081" i="77"/>
  <c r="G1081" i="77"/>
  <c r="F1082" i="77"/>
  <c r="G1082" i="77"/>
  <c r="F1083" i="77"/>
  <c r="G1083" i="77"/>
  <c r="F1084" i="77"/>
  <c r="G1084" i="77"/>
  <c r="F1085" i="77"/>
  <c r="G1085" i="77"/>
  <c r="F1086" i="77"/>
  <c r="G1086" i="77"/>
  <c r="F1087" i="77"/>
  <c r="G1087" i="77"/>
  <c r="F1088" i="77"/>
  <c r="G1088" i="77"/>
  <c r="F1089" i="77"/>
  <c r="G1089" i="77"/>
  <c r="F1090" i="77"/>
  <c r="G1090" i="77"/>
  <c r="F1091" i="77"/>
  <c r="G1091" i="77"/>
  <c r="F1092" i="77"/>
  <c r="G1092" i="77"/>
  <c r="F1093" i="77"/>
  <c r="G1093" i="77"/>
  <c r="F1094" i="77"/>
  <c r="G1094" i="77"/>
  <c r="F1095" i="77"/>
  <c r="G1095" i="77"/>
  <c r="F1096" i="77"/>
  <c r="G1096" i="77"/>
  <c r="F1097" i="77"/>
  <c r="G1097" i="77"/>
  <c r="F1098" i="77"/>
  <c r="G1098" i="77"/>
  <c r="F1099" i="77"/>
  <c r="G1099" i="77"/>
  <c r="F1100" i="77"/>
  <c r="G1100" i="77"/>
  <c r="F1101" i="77"/>
  <c r="G1101" i="77"/>
  <c r="F1102" i="77"/>
  <c r="G1102" i="77"/>
  <c r="F1103" i="77"/>
  <c r="G1103" i="77"/>
  <c r="F1104" i="77"/>
  <c r="G1104" i="77"/>
  <c r="F1105" i="77"/>
  <c r="G1105" i="77"/>
  <c r="F1106" i="77"/>
  <c r="G1106" i="77"/>
  <c r="F1107" i="77"/>
  <c r="G1107" i="77"/>
  <c r="F1108" i="77"/>
  <c r="G1108" i="77"/>
  <c r="F1109" i="77"/>
  <c r="G1109" i="77"/>
  <c r="F1110" i="77"/>
  <c r="G1110" i="77"/>
  <c r="F1111" i="77"/>
  <c r="G1111" i="77"/>
  <c r="F1112" i="77"/>
  <c r="G1112" i="77"/>
  <c r="F1113" i="77"/>
  <c r="G1113" i="77"/>
  <c r="F1114" i="77"/>
  <c r="G1114" i="77"/>
  <c r="F1115" i="77"/>
  <c r="G1115" i="77"/>
  <c r="F1116" i="77"/>
  <c r="G1116" i="77"/>
  <c r="F1117" i="77"/>
  <c r="G1117" i="77"/>
  <c r="F1118" i="77"/>
  <c r="G1118" i="77"/>
  <c r="F1119" i="77"/>
  <c r="G1119" i="77"/>
  <c r="F1120" i="77"/>
  <c r="G1120" i="77"/>
  <c r="F1121" i="77"/>
  <c r="G1121" i="77"/>
  <c r="F1122" i="77"/>
  <c r="G1122" i="77"/>
  <c r="F1123" i="77"/>
  <c r="G1123" i="77"/>
  <c r="F1124" i="77"/>
  <c r="G1124" i="77"/>
  <c r="F1125" i="77"/>
  <c r="G1125" i="77"/>
  <c r="F1126" i="77"/>
  <c r="G1126" i="77"/>
  <c r="F1127" i="77"/>
  <c r="G1127" i="77"/>
  <c r="F1128" i="77"/>
  <c r="G1128" i="77"/>
  <c r="F1129" i="77"/>
  <c r="G1129" i="77"/>
  <c r="F1130" i="77"/>
  <c r="G1130" i="77"/>
  <c r="F1131" i="77"/>
  <c r="G1131" i="77"/>
  <c r="F1132" i="77"/>
  <c r="G1132" i="77"/>
  <c r="F1133" i="77"/>
  <c r="G1133" i="77"/>
  <c r="F1134" i="77"/>
  <c r="G1134" i="77"/>
  <c r="F1135" i="77"/>
  <c r="G1135" i="77"/>
  <c r="F1136" i="77"/>
  <c r="G1136" i="77"/>
  <c r="F1137" i="77"/>
  <c r="G1137" i="77"/>
  <c r="F1138" i="77"/>
  <c r="G1138" i="77"/>
  <c r="F1139" i="77"/>
  <c r="G1139" i="77"/>
  <c r="F1140" i="77"/>
  <c r="G1140" i="77"/>
  <c r="F1141" i="77"/>
  <c r="G1141" i="77"/>
  <c r="F1142" i="77"/>
  <c r="G1142" i="77"/>
  <c r="F1143" i="77"/>
  <c r="G1143" i="77"/>
  <c r="F1144" i="77"/>
  <c r="G1144" i="77"/>
  <c r="F1145" i="77"/>
  <c r="G1145" i="77"/>
  <c r="F1146" i="77"/>
  <c r="G1146" i="77"/>
  <c r="F1147" i="77"/>
  <c r="G1147" i="77"/>
  <c r="F1148" i="77"/>
  <c r="G1148" i="77"/>
  <c r="F1149" i="77"/>
  <c r="G1149" i="77"/>
  <c r="F1150" i="77"/>
  <c r="G1150" i="77"/>
  <c r="F1151" i="77"/>
  <c r="G1151" i="77"/>
  <c r="F1152" i="77"/>
  <c r="G1152" i="77"/>
  <c r="F1153" i="77"/>
  <c r="G1153" i="77"/>
  <c r="F1154" i="77"/>
  <c r="G1154" i="77"/>
  <c r="F1155" i="77"/>
  <c r="G1155" i="77"/>
  <c r="F1156" i="77"/>
  <c r="G1156" i="77"/>
  <c r="F1157" i="77"/>
  <c r="G1157" i="77"/>
  <c r="F1158" i="77"/>
  <c r="G1158" i="77"/>
  <c r="F1159" i="77"/>
  <c r="G1159" i="77"/>
  <c r="F1160" i="77"/>
  <c r="G1160" i="77"/>
  <c r="F1161" i="77"/>
  <c r="G1161" i="77"/>
  <c r="F1162" i="77"/>
  <c r="G1162" i="77"/>
  <c r="F1163" i="77"/>
  <c r="G1163" i="77"/>
  <c r="F1164" i="77"/>
  <c r="G1164" i="77"/>
  <c r="F1165" i="77"/>
  <c r="G1165" i="77"/>
  <c r="F1166" i="77"/>
  <c r="G1166" i="77"/>
  <c r="F1167" i="77"/>
  <c r="G1167" i="77"/>
  <c r="F1168" i="77"/>
  <c r="G1168" i="77"/>
  <c r="F1169" i="77"/>
  <c r="G1169" i="77"/>
  <c r="F1170" i="77"/>
  <c r="G1170" i="77"/>
  <c r="F1171" i="77"/>
  <c r="G1171" i="77"/>
  <c r="F1172" i="77"/>
  <c r="G1172" i="77"/>
  <c r="F1173" i="77"/>
  <c r="G1173" i="77"/>
  <c r="F1174" i="77"/>
  <c r="G1174" i="77"/>
  <c r="F1175" i="77"/>
  <c r="G1175" i="77"/>
  <c r="F1176" i="77"/>
  <c r="G1176" i="77"/>
  <c r="F1177" i="77"/>
  <c r="G1177" i="77"/>
  <c r="F1178" i="77"/>
  <c r="G1178" i="77"/>
  <c r="F1179" i="77"/>
  <c r="G1179" i="77"/>
  <c r="F1180" i="77"/>
  <c r="G1180" i="77"/>
  <c r="F1181" i="77"/>
  <c r="G1181" i="77"/>
  <c r="F1182" i="77"/>
  <c r="G1182" i="77"/>
  <c r="F1183" i="77"/>
  <c r="G1183" i="77"/>
  <c r="F1184" i="77"/>
  <c r="G1184" i="77"/>
  <c r="F1185" i="77"/>
  <c r="G1185" i="77"/>
  <c r="F1186" i="77"/>
  <c r="G1186" i="77"/>
  <c r="F1187" i="77"/>
  <c r="G1187" i="77"/>
  <c r="F1188" i="77"/>
  <c r="G1188" i="77"/>
  <c r="F1189" i="77"/>
  <c r="G1189" i="77"/>
  <c r="F1190" i="77"/>
  <c r="G1190" i="77"/>
  <c r="F1191" i="77"/>
  <c r="G1191" i="77"/>
  <c r="F1192" i="77"/>
  <c r="G1192" i="77"/>
  <c r="F1193" i="77"/>
  <c r="G1193" i="77"/>
  <c r="F1194" i="77"/>
  <c r="G1194" i="77"/>
  <c r="F1195" i="77"/>
  <c r="G1195" i="77"/>
  <c r="AB34" i="57"/>
  <c r="AC34" i="57"/>
  <c r="AD34" i="57"/>
  <c r="AE34" i="57"/>
  <c r="AF34" i="57"/>
  <c r="AH34" i="57"/>
  <c r="AI34" i="57"/>
  <c r="BJ34" i="57"/>
  <c r="BK34" i="57"/>
  <c r="BL34" i="57"/>
  <c r="BM34" i="57"/>
  <c r="BN34" i="57"/>
  <c r="AB35" i="57"/>
  <c r="AC35" i="57"/>
  <c r="AD35" i="57"/>
  <c r="AE35" i="57"/>
  <c r="AF35" i="57"/>
  <c r="AH35" i="57"/>
  <c r="AI35" i="57"/>
  <c r="BJ35" i="57"/>
  <c r="BK35" i="57"/>
  <c r="BL35" i="57"/>
  <c r="BM35" i="57"/>
  <c r="BN35" i="57"/>
  <c r="AB36" i="57"/>
  <c r="AC36" i="57"/>
  <c r="AD36" i="57"/>
  <c r="AE36" i="57"/>
  <c r="AF36" i="57"/>
  <c r="AH36" i="57"/>
  <c r="AI36" i="57"/>
  <c r="BJ36" i="57"/>
  <c r="BK36" i="57"/>
  <c r="BL36" i="57"/>
  <c r="BM36" i="57"/>
  <c r="BN36" i="57"/>
  <c r="AB37" i="57"/>
  <c r="AC37" i="57"/>
  <c r="AD37" i="57"/>
  <c r="AE37" i="57"/>
  <c r="AF37" i="57"/>
  <c r="AH37" i="57"/>
  <c r="AI37" i="57"/>
  <c r="BJ37" i="57"/>
  <c r="BK37" i="57"/>
  <c r="BL37" i="57"/>
  <c r="BM37" i="57"/>
  <c r="BN37" i="57"/>
  <c r="AB38" i="57"/>
  <c r="AC38" i="57"/>
  <c r="AD38" i="57"/>
  <c r="AE38" i="57"/>
  <c r="AF38" i="57"/>
  <c r="AH38" i="57"/>
  <c r="I38" i="57" s="1"/>
  <c r="AI38" i="57"/>
  <c r="BJ38" i="57"/>
  <c r="BK38" i="57"/>
  <c r="BL38" i="57"/>
  <c r="BM38" i="57"/>
  <c r="BN38" i="57"/>
  <c r="AB39" i="57"/>
  <c r="AC39" i="57"/>
  <c r="AD39" i="57"/>
  <c r="AE39" i="57"/>
  <c r="AF39" i="57"/>
  <c r="AH39" i="57"/>
  <c r="AI39" i="57"/>
  <c r="BJ39" i="57"/>
  <c r="BK39" i="57"/>
  <c r="BL39" i="57"/>
  <c r="BM39" i="57"/>
  <c r="BN39" i="57"/>
  <c r="AB40" i="57"/>
  <c r="AC40" i="57"/>
  <c r="AD40" i="57"/>
  <c r="AE40" i="57"/>
  <c r="AF40" i="57"/>
  <c r="AH40" i="57"/>
  <c r="AI40" i="57"/>
  <c r="BJ40" i="57"/>
  <c r="BK40" i="57"/>
  <c r="BL40" i="57"/>
  <c r="BM40" i="57"/>
  <c r="BN40" i="57"/>
  <c r="AB41" i="57"/>
  <c r="AC41" i="57"/>
  <c r="AD41" i="57"/>
  <c r="AE41" i="57"/>
  <c r="AF41" i="57"/>
  <c r="AH41" i="57"/>
  <c r="I41" i="57" s="1"/>
  <c r="AI41" i="57"/>
  <c r="BJ41" i="57"/>
  <c r="BK41" i="57"/>
  <c r="BL41" i="57"/>
  <c r="BM41" i="57"/>
  <c r="BN41" i="57"/>
  <c r="AB42" i="57"/>
  <c r="AC42" i="57"/>
  <c r="AD42" i="57"/>
  <c r="AE42" i="57"/>
  <c r="AF42" i="57"/>
  <c r="AH42" i="57"/>
  <c r="AI42" i="57"/>
  <c r="BJ42" i="57"/>
  <c r="BK42" i="57"/>
  <c r="BL42" i="57"/>
  <c r="BM42" i="57"/>
  <c r="BN42" i="57"/>
  <c r="AB43" i="57"/>
  <c r="AC43" i="57"/>
  <c r="AD43" i="57"/>
  <c r="AE43" i="57"/>
  <c r="AF43" i="57"/>
  <c r="AH43" i="57"/>
  <c r="I43" i="57" s="1"/>
  <c r="AI43" i="57"/>
  <c r="BJ43" i="57"/>
  <c r="BK43" i="57"/>
  <c r="BL43" i="57"/>
  <c r="BM43" i="57"/>
  <c r="BN43" i="57"/>
  <c r="AB44" i="57"/>
  <c r="AC44" i="57"/>
  <c r="AD44" i="57"/>
  <c r="AE44" i="57"/>
  <c r="AF44" i="57"/>
  <c r="AH44" i="57"/>
  <c r="I44" i="57" s="1"/>
  <c r="AI44" i="57"/>
  <c r="BJ44" i="57"/>
  <c r="BK44" i="57"/>
  <c r="BL44" i="57"/>
  <c r="BM44" i="57"/>
  <c r="BN44" i="57"/>
  <c r="AB45" i="57"/>
  <c r="AC45" i="57"/>
  <c r="AD45" i="57"/>
  <c r="AE45" i="57"/>
  <c r="AF45" i="57"/>
  <c r="AH45" i="57"/>
  <c r="AI45" i="57"/>
  <c r="BJ45" i="57"/>
  <c r="BK45" i="57"/>
  <c r="BL45" i="57"/>
  <c r="BM45" i="57"/>
  <c r="BN45" i="57"/>
  <c r="AB46" i="57"/>
  <c r="AC46" i="57"/>
  <c r="AD46" i="57"/>
  <c r="AE46" i="57"/>
  <c r="AF46" i="57"/>
  <c r="AH46" i="57"/>
  <c r="I46" i="57" s="1"/>
  <c r="AI46" i="57"/>
  <c r="BJ46" i="57"/>
  <c r="BK46" i="57"/>
  <c r="BL46" i="57"/>
  <c r="BM46" i="57"/>
  <c r="BN46" i="57"/>
  <c r="AB47" i="57"/>
  <c r="AC47" i="57"/>
  <c r="AD47" i="57"/>
  <c r="AE47" i="57"/>
  <c r="AF47" i="57"/>
  <c r="AH47" i="57"/>
  <c r="I47" i="57" s="1"/>
  <c r="AI47" i="57"/>
  <c r="BJ47" i="57"/>
  <c r="BK47" i="57"/>
  <c r="BL47" i="57"/>
  <c r="BM47" i="57"/>
  <c r="BN47" i="57"/>
  <c r="AB48" i="57"/>
  <c r="AC48" i="57"/>
  <c r="AD48" i="57"/>
  <c r="AE48" i="57"/>
  <c r="AF48" i="57"/>
  <c r="AH48" i="57"/>
  <c r="AI48" i="57"/>
  <c r="BJ48" i="57"/>
  <c r="BK48" i="57"/>
  <c r="BL48" i="57"/>
  <c r="BM48" i="57"/>
  <c r="BN48" i="57"/>
  <c r="AB49" i="57"/>
  <c r="AC49" i="57"/>
  <c r="AD49" i="57"/>
  <c r="AE49" i="57"/>
  <c r="AF49" i="57"/>
  <c r="AH49" i="57"/>
  <c r="I49" i="57" s="1"/>
  <c r="AI49" i="57"/>
  <c r="BJ49" i="57"/>
  <c r="BK49" i="57"/>
  <c r="BL49" i="57"/>
  <c r="BM49" i="57"/>
  <c r="BN49" i="57"/>
  <c r="AB50" i="57"/>
  <c r="AC50" i="57"/>
  <c r="AD50" i="57"/>
  <c r="AE50" i="57"/>
  <c r="AF50" i="57"/>
  <c r="AH50" i="57"/>
  <c r="AI50" i="57"/>
  <c r="BJ50" i="57"/>
  <c r="BK50" i="57"/>
  <c r="BL50" i="57"/>
  <c r="BM50" i="57"/>
  <c r="BN50" i="57"/>
  <c r="AB51" i="57"/>
  <c r="AC51" i="57"/>
  <c r="AD51" i="57"/>
  <c r="AE51" i="57"/>
  <c r="AF51" i="57"/>
  <c r="AH51" i="57"/>
  <c r="I51" i="57" s="1"/>
  <c r="AI51" i="57"/>
  <c r="BJ51" i="57"/>
  <c r="BK51" i="57"/>
  <c r="BL51" i="57"/>
  <c r="BM51" i="57"/>
  <c r="BN51" i="57"/>
  <c r="AB52" i="57"/>
  <c r="AC52" i="57"/>
  <c r="AD52" i="57"/>
  <c r="AE52" i="57"/>
  <c r="AF52" i="57"/>
  <c r="AH52" i="57"/>
  <c r="AI52" i="57"/>
  <c r="BJ52" i="57"/>
  <c r="BK52" i="57"/>
  <c r="BL52" i="57"/>
  <c r="BM52" i="57"/>
  <c r="BN52" i="57"/>
  <c r="AB53" i="57"/>
  <c r="AC53" i="57"/>
  <c r="AD53" i="57"/>
  <c r="AE53" i="57"/>
  <c r="AF53" i="57"/>
  <c r="AH53" i="57"/>
  <c r="I53" i="57" s="1"/>
  <c r="AI53" i="57"/>
  <c r="BJ53" i="57"/>
  <c r="BK53" i="57"/>
  <c r="BL53" i="57"/>
  <c r="BM53" i="57"/>
  <c r="BN53" i="57"/>
  <c r="AB54" i="57"/>
  <c r="AC54" i="57"/>
  <c r="AD54" i="57"/>
  <c r="AE54" i="57"/>
  <c r="AF54" i="57"/>
  <c r="AH54" i="57"/>
  <c r="AI54" i="57"/>
  <c r="BJ54" i="57"/>
  <c r="BK54" i="57"/>
  <c r="BL54" i="57"/>
  <c r="BM54" i="57"/>
  <c r="BN54" i="57"/>
  <c r="AB55" i="57"/>
  <c r="AC55" i="57"/>
  <c r="AD55" i="57"/>
  <c r="AE55" i="57"/>
  <c r="AF55" i="57"/>
  <c r="AH55" i="57"/>
  <c r="I55" i="57" s="1"/>
  <c r="AI55" i="57"/>
  <c r="BJ55" i="57"/>
  <c r="BK55" i="57"/>
  <c r="BL55" i="57"/>
  <c r="BM55" i="57"/>
  <c r="BN55" i="57"/>
  <c r="AB56" i="57"/>
  <c r="AC56" i="57"/>
  <c r="AD56" i="57"/>
  <c r="AE56" i="57"/>
  <c r="AF56" i="57"/>
  <c r="AH56" i="57"/>
  <c r="AI56" i="57"/>
  <c r="BJ56" i="57"/>
  <c r="BK56" i="57"/>
  <c r="BL56" i="57"/>
  <c r="BM56" i="57"/>
  <c r="BN56" i="57"/>
  <c r="AB57" i="57"/>
  <c r="AC57" i="57"/>
  <c r="AD57" i="57"/>
  <c r="AE57" i="57"/>
  <c r="AF57" i="57"/>
  <c r="AH57" i="57"/>
  <c r="I57" i="57" s="1"/>
  <c r="AI57" i="57"/>
  <c r="BJ57" i="57"/>
  <c r="BK57" i="57"/>
  <c r="BL57" i="57"/>
  <c r="BM57" i="57"/>
  <c r="BN57" i="57"/>
  <c r="AB58" i="57"/>
  <c r="AC58" i="57"/>
  <c r="AD58" i="57"/>
  <c r="AE58" i="57"/>
  <c r="AF58" i="57"/>
  <c r="AH58" i="57"/>
  <c r="AI58" i="57"/>
  <c r="BJ58" i="57"/>
  <c r="BK58" i="57"/>
  <c r="BL58" i="57"/>
  <c r="BM58" i="57"/>
  <c r="BN58" i="57"/>
  <c r="AB59" i="57"/>
  <c r="AC59" i="57"/>
  <c r="AD59" i="57"/>
  <c r="AE59" i="57"/>
  <c r="AF59" i="57"/>
  <c r="AH59" i="57"/>
  <c r="I59" i="57" s="1"/>
  <c r="AI59" i="57"/>
  <c r="BJ59" i="57"/>
  <c r="BK59" i="57"/>
  <c r="BL59" i="57"/>
  <c r="BM59" i="57"/>
  <c r="BN59" i="57"/>
  <c r="AB60" i="57"/>
  <c r="AC60" i="57"/>
  <c r="AD60" i="57"/>
  <c r="AE60" i="57"/>
  <c r="AF60" i="57"/>
  <c r="AH60" i="57"/>
  <c r="AI60" i="57"/>
  <c r="BJ60" i="57"/>
  <c r="BK60" i="57"/>
  <c r="BL60" i="57"/>
  <c r="BM60" i="57"/>
  <c r="BN60" i="57"/>
  <c r="AB61" i="57"/>
  <c r="AC61" i="57"/>
  <c r="AD61" i="57"/>
  <c r="AE61" i="57"/>
  <c r="AF61" i="57"/>
  <c r="AH61" i="57"/>
  <c r="I61" i="57" s="1"/>
  <c r="AI61" i="57"/>
  <c r="BJ61" i="57"/>
  <c r="BK61" i="57"/>
  <c r="BL61" i="57"/>
  <c r="BM61" i="57"/>
  <c r="BN61" i="57"/>
  <c r="AB62" i="57"/>
  <c r="AC62" i="57"/>
  <c r="AD62" i="57"/>
  <c r="AE62" i="57"/>
  <c r="AF62" i="57"/>
  <c r="AH62" i="57"/>
  <c r="AI62" i="57"/>
  <c r="BJ62" i="57"/>
  <c r="BK62" i="57"/>
  <c r="BL62" i="57"/>
  <c r="BM62" i="57"/>
  <c r="BN62" i="57"/>
  <c r="AB63" i="57"/>
  <c r="AC63" i="57"/>
  <c r="AD63" i="57"/>
  <c r="AE63" i="57"/>
  <c r="AF63" i="57"/>
  <c r="AH63" i="57"/>
  <c r="I63" i="57" s="1"/>
  <c r="AI63" i="57"/>
  <c r="BJ63" i="57"/>
  <c r="BK63" i="57"/>
  <c r="BL63" i="57"/>
  <c r="BM63" i="57"/>
  <c r="BN63" i="57"/>
  <c r="AB64" i="57"/>
  <c r="AC64" i="57"/>
  <c r="AD64" i="57"/>
  <c r="AE64" i="57"/>
  <c r="AF64" i="57"/>
  <c r="AH64" i="57"/>
  <c r="AI64" i="57"/>
  <c r="BJ64" i="57"/>
  <c r="BK64" i="57"/>
  <c r="BL64" i="57"/>
  <c r="BM64" i="57"/>
  <c r="BN64" i="57"/>
  <c r="AB65" i="57"/>
  <c r="AC65" i="57"/>
  <c r="AD65" i="57"/>
  <c r="AE65" i="57"/>
  <c r="AF65" i="57"/>
  <c r="AH65" i="57"/>
  <c r="I65" i="57" s="1"/>
  <c r="AI65" i="57"/>
  <c r="BJ65" i="57"/>
  <c r="BK65" i="57"/>
  <c r="BL65" i="57"/>
  <c r="BM65" i="57"/>
  <c r="BN65" i="57"/>
  <c r="AB66" i="57"/>
  <c r="AC66" i="57"/>
  <c r="AD66" i="57"/>
  <c r="AE66" i="57"/>
  <c r="AF66" i="57"/>
  <c r="AH66" i="57"/>
  <c r="AI66" i="57"/>
  <c r="BJ66" i="57"/>
  <c r="BK66" i="57"/>
  <c r="BL66" i="57"/>
  <c r="BM66" i="57"/>
  <c r="BN66" i="57"/>
  <c r="AB67" i="57"/>
  <c r="AC67" i="57"/>
  <c r="AD67" i="57"/>
  <c r="AE67" i="57"/>
  <c r="AF67" i="57"/>
  <c r="AH67" i="57"/>
  <c r="AI67" i="57"/>
  <c r="BJ67" i="57"/>
  <c r="BK67" i="57"/>
  <c r="BL67" i="57"/>
  <c r="BM67" i="57"/>
  <c r="BN67" i="57"/>
  <c r="AB68" i="57"/>
  <c r="AC68" i="57"/>
  <c r="AD68" i="57"/>
  <c r="AE68" i="57"/>
  <c r="AF68" i="57"/>
  <c r="AH68" i="57"/>
  <c r="AI68" i="57"/>
  <c r="BJ68" i="57"/>
  <c r="BK68" i="57"/>
  <c r="BL68" i="57"/>
  <c r="BM68" i="57"/>
  <c r="BN68" i="57"/>
  <c r="AB69" i="57"/>
  <c r="AC69" i="57"/>
  <c r="AD69" i="57"/>
  <c r="AE69" i="57"/>
  <c r="AF69" i="57"/>
  <c r="AH69" i="57"/>
  <c r="I69" i="57" s="1"/>
  <c r="AI69" i="57"/>
  <c r="BJ69" i="57"/>
  <c r="BK69" i="57"/>
  <c r="BL69" i="57"/>
  <c r="BM69" i="57"/>
  <c r="BN69" i="57"/>
  <c r="AB70" i="57"/>
  <c r="AC70" i="57"/>
  <c r="AD70" i="57"/>
  <c r="AE70" i="57"/>
  <c r="AF70" i="57"/>
  <c r="AH70" i="57"/>
  <c r="AI70" i="57"/>
  <c r="BJ70" i="57"/>
  <c r="BK70" i="57"/>
  <c r="BL70" i="57"/>
  <c r="BM70" i="57"/>
  <c r="BN70" i="57"/>
  <c r="AB71" i="57"/>
  <c r="AC71" i="57"/>
  <c r="AD71" i="57"/>
  <c r="AE71" i="57"/>
  <c r="AF71" i="57"/>
  <c r="AH71" i="57"/>
  <c r="I71" i="57" s="1"/>
  <c r="AI71" i="57"/>
  <c r="BJ71" i="57"/>
  <c r="BK71" i="57"/>
  <c r="BL71" i="57"/>
  <c r="BM71" i="57"/>
  <c r="BN71" i="57"/>
  <c r="AB72" i="57"/>
  <c r="AC72" i="57"/>
  <c r="AD72" i="57"/>
  <c r="AE72" i="57"/>
  <c r="AF72" i="57"/>
  <c r="AH72" i="57"/>
  <c r="AI72" i="57"/>
  <c r="BJ72" i="57"/>
  <c r="BK72" i="57"/>
  <c r="BL72" i="57"/>
  <c r="BM72" i="57"/>
  <c r="BN72" i="57"/>
  <c r="AB73" i="57"/>
  <c r="AC73" i="57"/>
  <c r="AD73" i="57"/>
  <c r="AE73" i="57"/>
  <c r="AF73" i="57"/>
  <c r="AH73" i="57"/>
  <c r="AI73" i="57"/>
  <c r="BJ73" i="57"/>
  <c r="BK73" i="57"/>
  <c r="BL73" i="57"/>
  <c r="BM73" i="57"/>
  <c r="BN73" i="57"/>
  <c r="AB74" i="57"/>
  <c r="AC74" i="57"/>
  <c r="AD74" i="57"/>
  <c r="AE74" i="57"/>
  <c r="AF74" i="57"/>
  <c r="AH74" i="57"/>
  <c r="AI74" i="57"/>
  <c r="BJ74" i="57"/>
  <c r="BK74" i="57"/>
  <c r="BL74" i="57"/>
  <c r="BM74" i="57"/>
  <c r="BN74" i="57"/>
  <c r="AB75" i="57"/>
  <c r="AC75" i="57"/>
  <c r="AD75" i="57"/>
  <c r="AE75" i="57"/>
  <c r="AF75" i="57"/>
  <c r="AH75" i="57"/>
  <c r="I75" i="57" s="1"/>
  <c r="AI75" i="57"/>
  <c r="BJ75" i="57"/>
  <c r="BK75" i="57"/>
  <c r="BL75" i="57"/>
  <c r="BM75" i="57"/>
  <c r="BN75" i="57"/>
  <c r="AB76" i="57"/>
  <c r="AC76" i="57"/>
  <c r="AD76" i="57"/>
  <c r="AE76" i="57"/>
  <c r="AF76" i="57"/>
  <c r="AH76" i="57"/>
  <c r="AI76" i="57"/>
  <c r="BJ76" i="57"/>
  <c r="BK76" i="57"/>
  <c r="BL76" i="57"/>
  <c r="BM76" i="57"/>
  <c r="BN76" i="57"/>
  <c r="AB77" i="57"/>
  <c r="AC77" i="57"/>
  <c r="AD77" i="57"/>
  <c r="AE77" i="57"/>
  <c r="AF77" i="57"/>
  <c r="AH77" i="57"/>
  <c r="I77" i="57" s="1"/>
  <c r="AI77" i="57"/>
  <c r="BJ77" i="57"/>
  <c r="BK77" i="57"/>
  <c r="BL77" i="57"/>
  <c r="BM77" i="57"/>
  <c r="BN77" i="57"/>
  <c r="AB78" i="57"/>
  <c r="AC78" i="57"/>
  <c r="AD78" i="57"/>
  <c r="AE78" i="57"/>
  <c r="AF78" i="57"/>
  <c r="AH78" i="57"/>
  <c r="AI78" i="57"/>
  <c r="BJ78" i="57"/>
  <c r="BK78" i="57"/>
  <c r="BL78" i="57"/>
  <c r="BM78" i="57"/>
  <c r="BN78" i="57"/>
  <c r="AB79" i="57"/>
  <c r="AC79" i="57"/>
  <c r="AD79" i="57"/>
  <c r="AE79" i="57"/>
  <c r="AF79" i="57"/>
  <c r="AH79" i="57"/>
  <c r="AI79" i="57"/>
  <c r="BJ79" i="57"/>
  <c r="BK79" i="57"/>
  <c r="BL79" i="57"/>
  <c r="BM79" i="57"/>
  <c r="BN79" i="57"/>
  <c r="AB80" i="57"/>
  <c r="AC80" i="57"/>
  <c r="AD80" i="57"/>
  <c r="AE80" i="57"/>
  <c r="AF80" i="57"/>
  <c r="AH80" i="57"/>
  <c r="AI80" i="57"/>
  <c r="BJ80" i="57"/>
  <c r="BK80" i="57"/>
  <c r="BL80" i="57"/>
  <c r="BM80" i="57"/>
  <c r="BN80" i="57"/>
  <c r="AB81" i="57"/>
  <c r="AC81" i="57"/>
  <c r="AD81" i="57"/>
  <c r="AE81" i="57"/>
  <c r="AF81" i="57"/>
  <c r="AH81" i="57"/>
  <c r="I81" i="57" s="1"/>
  <c r="AI81" i="57"/>
  <c r="BJ81" i="57"/>
  <c r="BK81" i="57"/>
  <c r="BL81" i="57"/>
  <c r="BM81" i="57"/>
  <c r="BN81" i="57"/>
  <c r="AB82" i="57"/>
  <c r="AC82" i="57"/>
  <c r="AD82" i="57"/>
  <c r="AE82" i="57"/>
  <c r="AF82" i="57"/>
  <c r="AH82" i="57"/>
  <c r="AI82" i="57"/>
  <c r="BJ82" i="57"/>
  <c r="BK82" i="57"/>
  <c r="BL82" i="57"/>
  <c r="BM82" i="57"/>
  <c r="BN82" i="57"/>
  <c r="AB83" i="57"/>
  <c r="AC83" i="57"/>
  <c r="AD83" i="57"/>
  <c r="AE83" i="57"/>
  <c r="AF83" i="57"/>
  <c r="AH83" i="57"/>
  <c r="AI83" i="57"/>
  <c r="BJ83" i="57"/>
  <c r="BK83" i="57"/>
  <c r="BL83" i="57"/>
  <c r="BM83" i="57"/>
  <c r="BN83" i="57"/>
  <c r="AB84" i="57"/>
  <c r="AC84" i="57"/>
  <c r="AD84" i="57"/>
  <c r="AE84" i="57"/>
  <c r="AF84" i="57"/>
  <c r="AH84" i="57"/>
  <c r="AI84" i="57"/>
  <c r="BJ84" i="57"/>
  <c r="BK84" i="57"/>
  <c r="BL84" i="57"/>
  <c r="BM84" i="57"/>
  <c r="BN84" i="57"/>
  <c r="AB85" i="57"/>
  <c r="AC85" i="57"/>
  <c r="AD85" i="57"/>
  <c r="AE85" i="57"/>
  <c r="AF85" i="57"/>
  <c r="AH85" i="57"/>
  <c r="I85" i="57" s="1"/>
  <c r="AI85" i="57"/>
  <c r="BJ85" i="57"/>
  <c r="BK85" i="57"/>
  <c r="BL85" i="57"/>
  <c r="BM85" i="57"/>
  <c r="BN85" i="57"/>
  <c r="AB86" i="57"/>
  <c r="AC86" i="57"/>
  <c r="AD86" i="57"/>
  <c r="AE86" i="57"/>
  <c r="AF86" i="57"/>
  <c r="AH86" i="57"/>
  <c r="AI86" i="57"/>
  <c r="BJ86" i="57"/>
  <c r="BK86" i="57"/>
  <c r="BL86" i="57"/>
  <c r="BM86" i="57"/>
  <c r="BN86" i="57"/>
  <c r="AB87" i="57"/>
  <c r="AC87" i="57"/>
  <c r="AD87" i="57"/>
  <c r="AE87" i="57"/>
  <c r="AF87" i="57"/>
  <c r="AH87" i="57"/>
  <c r="I87" i="57" s="1"/>
  <c r="AI87" i="57"/>
  <c r="BJ87" i="57"/>
  <c r="BK87" i="57"/>
  <c r="BL87" i="57"/>
  <c r="BM87" i="57"/>
  <c r="BN87" i="57"/>
  <c r="AB88" i="57"/>
  <c r="AC88" i="57"/>
  <c r="AD88" i="57"/>
  <c r="AE88" i="57"/>
  <c r="AF88" i="57"/>
  <c r="AH88" i="57"/>
  <c r="AI88" i="57"/>
  <c r="BJ88" i="57"/>
  <c r="BK88" i="57"/>
  <c r="BL88" i="57"/>
  <c r="BM88" i="57"/>
  <c r="BN88" i="57"/>
  <c r="AB89" i="57"/>
  <c r="AC89" i="57"/>
  <c r="AD89" i="57"/>
  <c r="AE89" i="57"/>
  <c r="AF89" i="57"/>
  <c r="AH89" i="57"/>
  <c r="AI89" i="57"/>
  <c r="BJ89" i="57"/>
  <c r="BK89" i="57"/>
  <c r="BL89" i="57"/>
  <c r="BM89" i="57"/>
  <c r="BN89" i="57"/>
  <c r="AB90" i="57"/>
  <c r="AC90" i="57"/>
  <c r="AD90" i="57"/>
  <c r="AE90" i="57"/>
  <c r="AF90" i="57"/>
  <c r="AH90" i="57"/>
  <c r="AI90" i="57"/>
  <c r="BJ90" i="57"/>
  <c r="BK90" i="57"/>
  <c r="BL90" i="57"/>
  <c r="BM90" i="57"/>
  <c r="BN90" i="57"/>
  <c r="AB91" i="57"/>
  <c r="AC91" i="57"/>
  <c r="AD91" i="57"/>
  <c r="AE91" i="57"/>
  <c r="AF91" i="57"/>
  <c r="AH91" i="57"/>
  <c r="I91" i="57" s="1"/>
  <c r="AI91" i="57"/>
  <c r="BJ91" i="57"/>
  <c r="BK91" i="57"/>
  <c r="BL91" i="57"/>
  <c r="BM91" i="57"/>
  <c r="BN91" i="57"/>
  <c r="AB92" i="57"/>
  <c r="AC92" i="57"/>
  <c r="AD92" i="57"/>
  <c r="AE92" i="57"/>
  <c r="AF92" i="57"/>
  <c r="AH92" i="57"/>
  <c r="AI92" i="57"/>
  <c r="BJ92" i="57"/>
  <c r="BK92" i="57"/>
  <c r="BL92" i="57"/>
  <c r="BM92" i="57"/>
  <c r="BN92" i="57"/>
  <c r="AB93" i="57"/>
  <c r="AC93" i="57"/>
  <c r="AD93" i="57"/>
  <c r="AE93" i="57"/>
  <c r="AF93" i="57"/>
  <c r="AH93" i="57"/>
  <c r="AI93" i="57"/>
  <c r="BJ93" i="57"/>
  <c r="BK93" i="57"/>
  <c r="BL93" i="57"/>
  <c r="BM93" i="57"/>
  <c r="BN93" i="57"/>
  <c r="AB94" i="57"/>
  <c r="AC94" i="57"/>
  <c r="AD94" i="57"/>
  <c r="AE94" i="57"/>
  <c r="AF94" i="57"/>
  <c r="AH94" i="57"/>
  <c r="AI94" i="57"/>
  <c r="BJ94" i="57"/>
  <c r="BK94" i="57"/>
  <c r="BL94" i="57"/>
  <c r="BM94" i="57"/>
  <c r="BN94" i="57"/>
  <c r="AB95" i="57"/>
  <c r="AC95" i="57"/>
  <c r="AD95" i="57"/>
  <c r="AE95" i="57"/>
  <c r="AF95" i="57"/>
  <c r="AH95" i="57"/>
  <c r="AI95" i="57"/>
  <c r="BJ95" i="57"/>
  <c r="BK95" i="57"/>
  <c r="BL95" i="57"/>
  <c r="BM95" i="57"/>
  <c r="BN95" i="57"/>
  <c r="AB96" i="57"/>
  <c r="AC96" i="57"/>
  <c r="AD96" i="57"/>
  <c r="AE96" i="57"/>
  <c r="AF96" i="57"/>
  <c r="AH96" i="57"/>
  <c r="AI96" i="57"/>
  <c r="BJ96" i="57"/>
  <c r="BK96" i="57"/>
  <c r="BL96" i="57"/>
  <c r="BM96" i="57"/>
  <c r="BN96" i="57"/>
  <c r="AB97" i="57"/>
  <c r="AC97" i="57"/>
  <c r="AD97" i="57"/>
  <c r="AE97" i="57"/>
  <c r="AF97" i="57"/>
  <c r="AH97" i="57"/>
  <c r="I97" i="57" s="1"/>
  <c r="AI97" i="57"/>
  <c r="BJ97" i="57"/>
  <c r="BK97" i="57"/>
  <c r="BL97" i="57"/>
  <c r="BM97" i="57"/>
  <c r="BN97" i="57"/>
  <c r="AB98" i="57"/>
  <c r="AC98" i="57"/>
  <c r="AD98" i="57"/>
  <c r="AE98" i="57"/>
  <c r="AF98" i="57"/>
  <c r="AH98" i="57"/>
  <c r="AI98" i="57"/>
  <c r="BJ98" i="57"/>
  <c r="BK98" i="57"/>
  <c r="BL98" i="57"/>
  <c r="BM98" i="57"/>
  <c r="BN98" i="57"/>
  <c r="AB99" i="57"/>
  <c r="AC99" i="57"/>
  <c r="AD99" i="57"/>
  <c r="AE99" i="57"/>
  <c r="AF99" i="57"/>
  <c r="AH99" i="57"/>
  <c r="I99" i="57" s="1"/>
  <c r="AI99" i="57"/>
  <c r="BJ99" i="57"/>
  <c r="BK99" i="57"/>
  <c r="BL99" i="57"/>
  <c r="BM99" i="57"/>
  <c r="BN99" i="57"/>
  <c r="AB100" i="57"/>
  <c r="AC100" i="57"/>
  <c r="AD100" i="57"/>
  <c r="AE100" i="57"/>
  <c r="AF100" i="57"/>
  <c r="AH100" i="57"/>
  <c r="AI100" i="57"/>
  <c r="BJ100" i="57"/>
  <c r="BK100" i="57"/>
  <c r="BL100" i="57"/>
  <c r="BM100" i="57"/>
  <c r="BN100" i="57"/>
  <c r="AB101" i="57"/>
  <c r="AC101" i="57"/>
  <c r="AD101" i="57"/>
  <c r="AE101" i="57"/>
  <c r="AF101" i="57"/>
  <c r="AH101" i="57"/>
  <c r="AI101" i="57"/>
  <c r="BJ101" i="57"/>
  <c r="BK101" i="57"/>
  <c r="BL101" i="57"/>
  <c r="BM101" i="57"/>
  <c r="BN101" i="57"/>
  <c r="AB102" i="57"/>
  <c r="AC102" i="57"/>
  <c r="AD102" i="57"/>
  <c r="AE102" i="57"/>
  <c r="AF102" i="57"/>
  <c r="AH102" i="57"/>
  <c r="AI102" i="57"/>
  <c r="BJ102" i="57"/>
  <c r="BK102" i="57"/>
  <c r="BL102" i="57"/>
  <c r="BM102" i="57"/>
  <c r="BN102" i="57"/>
  <c r="AB103" i="57"/>
  <c r="AC103" i="57"/>
  <c r="AD103" i="57"/>
  <c r="AE103" i="57"/>
  <c r="AF103" i="57"/>
  <c r="AH103" i="57"/>
  <c r="I103" i="57" s="1"/>
  <c r="AI103" i="57"/>
  <c r="BJ103" i="57"/>
  <c r="BK103" i="57"/>
  <c r="BL103" i="57"/>
  <c r="BM103" i="57"/>
  <c r="BN103" i="57"/>
  <c r="AB104" i="57"/>
  <c r="AC104" i="57"/>
  <c r="AD104" i="57"/>
  <c r="AE104" i="57"/>
  <c r="AF104" i="57"/>
  <c r="AH104" i="57"/>
  <c r="I104" i="57" s="1"/>
  <c r="AI104" i="57"/>
  <c r="BJ104" i="57"/>
  <c r="BK104" i="57"/>
  <c r="BL104" i="57"/>
  <c r="BM104" i="57"/>
  <c r="BN104" i="57"/>
  <c r="AB105" i="57"/>
  <c r="AC105" i="57"/>
  <c r="AD105" i="57"/>
  <c r="AE105" i="57"/>
  <c r="AF105" i="57"/>
  <c r="AH105" i="57"/>
  <c r="I105" i="57" s="1"/>
  <c r="AI105" i="57"/>
  <c r="BJ105" i="57"/>
  <c r="BK105" i="57"/>
  <c r="BL105" i="57"/>
  <c r="BM105" i="57"/>
  <c r="BN105" i="57"/>
  <c r="AB106" i="57"/>
  <c r="AC106" i="57"/>
  <c r="AD106" i="57"/>
  <c r="AE106" i="57"/>
  <c r="AF106" i="57"/>
  <c r="AH106" i="57"/>
  <c r="AI106" i="57"/>
  <c r="BJ106" i="57"/>
  <c r="BK106" i="57"/>
  <c r="BL106" i="57"/>
  <c r="BM106" i="57"/>
  <c r="BN106" i="57"/>
  <c r="AB107" i="57"/>
  <c r="AC107" i="57"/>
  <c r="AD107" i="57"/>
  <c r="AE107" i="57"/>
  <c r="AF107" i="57"/>
  <c r="AH107" i="57"/>
  <c r="AI107" i="57"/>
  <c r="BJ107" i="57"/>
  <c r="BK107" i="57"/>
  <c r="BL107" i="57"/>
  <c r="BM107" i="57"/>
  <c r="BN107" i="57"/>
  <c r="AB108" i="57"/>
  <c r="AC108" i="57"/>
  <c r="AD108" i="57"/>
  <c r="AE108" i="57"/>
  <c r="AF108" i="57"/>
  <c r="AH108" i="57"/>
  <c r="AI108" i="57"/>
  <c r="BJ108" i="57"/>
  <c r="BK108" i="57"/>
  <c r="BL108" i="57"/>
  <c r="BM108" i="57"/>
  <c r="BN108" i="57"/>
  <c r="AB109" i="57"/>
  <c r="AC109" i="57"/>
  <c r="AD109" i="57"/>
  <c r="AE109" i="57"/>
  <c r="AF109" i="57"/>
  <c r="AH109" i="57"/>
  <c r="I109" i="57" s="1"/>
  <c r="AI109" i="57"/>
  <c r="BJ109" i="57"/>
  <c r="BK109" i="57"/>
  <c r="BL109" i="57"/>
  <c r="BM109" i="57"/>
  <c r="BN109" i="57"/>
  <c r="AB110" i="57"/>
  <c r="AC110" i="57"/>
  <c r="AD110" i="57"/>
  <c r="AE110" i="57"/>
  <c r="AF110" i="57"/>
  <c r="AH110" i="57"/>
  <c r="AI110" i="57"/>
  <c r="BJ110" i="57"/>
  <c r="BK110" i="57"/>
  <c r="BL110" i="57"/>
  <c r="BM110" i="57"/>
  <c r="BN110" i="57"/>
  <c r="AB111" i="57"/>
  <c r="AC111" i="57"/>
  <c r="AD111" i="57"/>
  <c r="AE111" i="57"/>
  <c r="AF111" i="57"/>
  <c r="AH111" i="57"/>
  <c r="I111" i="57" s="1"/>
  <c r="AI111" i="57"/>
  <c r="BJ111" i="57"/>
  <c r="BK111" i="57"/>
  <c r="BL111" i="57"/>
  <c r="BM111" i="57"/>
  <c r="BN111" i="57"/>
  <c r="AB112" i="57"/>
  <c r="AC112" i="57"/>
  <c r="AD112" i="57"/>
  <c r="AE112" i="57"/>
  <c r="AF112" i="57"/>
  <c r="AH112" i="57"/>
  <c r="I112" i="57" s="1"/>
  <c r="AI112" i="57"/>
  <c r="BJ112" i="57"/>
  <c r="BK112" i="57"/>
  <c r="BL112" i="57"/>
  <c r="BM112" i="57"/>
  <c r="BN112" i="57"/>
  <c r="AB113" i="57"/>
  <c r="AC113" i="57"/>
  <c r="AD113" i="57"/>
  <c r="AE113" i="57"/>
  <c r="AF113" i="57"/>
  <c r="AH113" i="57"/>
  <c r="AI113" i="57"/>
  <c r="BJ113" i="57"/>
  <c r="BK113" i="57"/>
  <c r="BL113" i="57"/>
  <c r="BM113" i="57"/>
  <c r="BN113" i="57"/>
  <c r="AB114" i="57"/>
  <c r="AC114" i="57"/>
  <c r="AD114" i="57"/>
  <c r="AE114" i="57"/>
  <c r="AF114" i="57"/>
  <c r="AH114" i="57"/>
  <c r="AI114" i="57"/>
  <c r="BJ114" i="57"/>
  <c r="BK114" i="57"/>
  <c r="BL114" i="57"/>
  <c r="BM114" i="57"/>
  <c r="BN114" i="57"/>
  <c r="AB115" i="57"/>
  <c r="AC115" i="57"/>
  <c r="AD115" i="57"/>
  <c r="AE115" i="57"/>
  <c r="AF115" i="57"/>
  <c r="AH115" i="57"/>
  <c r="I115" i="57" s="1"/>
  <c r="AI115" i="57"/>
  <c r="BJ115" i="57"/>
  <c r="BK115" i="57"/>
  <c r="BL115" i="57"/>
  <c r="BM115" i="57"/>
  <c r="BN115" i="57"/>
  <c r="AB116" i="57"/>
  <c r="AC116" i="57"/>
  <c r="AD116" i="57"/>
  <c r="AE116" i="57"/>
  <c r="AF116" i="57"/>
  <c r="AH116" i="57"/>
  <c r="I116" i="57" s="1"/>
  <c r="AI116" i="57"/>
  <c r="BJ116" i="57"/>
  <c r="BK116" i="57"/>
  <c r="BL116" i="57"/>
  <c r="BM116" i="57"/>
  <c r="BN116" i="57"/>
  <c r="AB117" i="57"/>
  <c r="AC117" i="57"/>
  <c r="AD117" i="57"/>
  <c r="AE117" i="57"/>
  <c r="AF117" i="57"/>
  <c r="AH117" i="57"/>
  <c r="I117" i="57" s="1"/>
  <c r="AI117" i="57"/>
  <c r="BJ117" i="57"/>
  <c r="BK117" i="57"/>
  <c r="BL117" i="57"/>
  <c r="BM117" i="57"/>
  <c r="BN117" i="57"/>
  <c r="AB118" i="57"/>
  <c r="AC118" i="57"/>
  <c r="AD118" i="57"/>
  <c r="AE118" i="57"/>
  <c r="AF118" i="57"/>
  <c r="AH118" i="57"/>
  <c r="AI118" i="57"/>
  <c r="BJ118" i="57"/>
  <c r="BK118" i="57"/>
  <c r="BL118" i="57"/>
  <c r="BM118" i="57"/>
  <c r="BN118" i="57"/>
  <c r="AB119" i="57"/>
  <c r="AC119" i="57"/>
  <c r="AD119" i="57"/>
  <c r="AE119" i="57"/>
  <c r="AF119" i="57"/>
  <c r="AH119" i="57"/>
  <c r="AI119" i="57"/>
  <c r="BJ119" i="57"/>
  <c r="BK119" i="57"/>
  <c r="BL119" i="57"/>
  <c r="BM119" i="57"/>
  <c r="BN119" i="57"/>
  <c r="AB120" i="57"/>
  <c r="AC120" i="57"/>
  <c r="AD120" i="57"/>
  <c r="AE120" i="57"/>
  <c r="AF120" i="57"/>
  <c r="AH120" i="57"/>
  <c r="I120" i="57" s="1"/>
  <c r="AI120" i="57"/>
  <c r="BJ120" i="57"/>
  <c r="BK120" i="57"/>
  <c r="BL120" i="57"/>
  <c r="BM120" i="57"/>
  <c r="BN120" i="57"/>
  <c r="AB121" i="57"/>
  <c r="AC121" i="57"/>
  <c r="AD121" i="57"/>
  <c r="AE121" i="57"/>
  <c r="AF121" i="57"/>
  <c r="AH121" i="57"/>
  <c r="I121" i="57" s="1"/>
  <c r="AI121" i="57"/>
  <c r="BJ121" i="57"/>
  <c r="BK121" i="57"/>
  <c r="BL121" i="57"/>
  <c r="BM121" i="57"/>
  <c r="BN121" i="57"/>
  <c r="AB122" i="57"/>
  <c r="AC122" i="57"/>
  <c r="AD122" i="57"/>
  <c r="AE122" i="57"/>
  <c r="AF122" i="57"/>
  <c r="AH122" i="57"/>
  <c r="AI122" i="57"/>
  <c r="BJ122" i="57"/>
  <c r="BK122" i="57"/>
  <c r="BL122" i="57"/>
  <c r="BM122" i="57"/>
  <c r="BN122" i="57"/>
  <c r="AB123" i="57"/>
  <c r="AC123" i="57"/>
  <c r="AD123" i="57"/>
  <c r="AE123" i="57"/>
  <c r="AF123" i="57"/>
  <c r="AH123" i="57"/>
  <c r="I123" i="57" s="1"/>
  <c r="AI123" i="57"/>
  <c r="BJ123" i="57"/>
  <c r="BK123" i="57"/>
  <c r="BL123" i="57"/>
  <c r="BM123" i="57"/>
  <c r="BN123" i="57"/>
  <c r="AB124" i="57"/>
  <c r="AC124" i="57"/>
  <c r="AD124" i="57"/>
  <c r="AE124" i="57"/>
  <c r="AF124" i="57"/>
  <c r="AH124" i="57"/>
  <c r="I124" i="57" s="1"/>
  <c r="AI124" i="57"/>
  <c r="BJ124" i="57"/>
  <c r="BK124" i="57"/>
  <c r="BL124" i="57"/>
  <c r="BM124" i="57"/>
  <c r="BN124" i="57"/>
  <c r="AB125" i="57"/>
  <c r="AC125" i="57"/>
  <c r="AD125" i="57"/>
  <c r="AE125" i="57"/>
  <c r="AF125" i="57"/>
  <c r="AH125" i="57"/>
  <c r="AI125" i="57"/>
  <c r="BJ125" i="57"/>
  <c r="BK125" i="57"/>
  <c r="BL125" i="57"/>
  <c r="BM125" i="57"/>
  <c r="BN125" i="57"/>
  <c r="AB126" i="57"/>
  <c r="AC126" i="57"/>
  <c r="AD126" i="57"/>
  <c r="AE126" i="57"/>
  <c r="AF126" i="57"/>
  <c r="AH126" i="57"/>
  <c r="AI126" i="57"/>
  <c r="BJ126" i="57"/>
  <c r="BK126" i="57"/>
  <c r="BL126" i="57"/>
  <c r="BM126" i="57"/>
  <c r="BN126" i="57"/>
  <c r="AB127" i="57"/>
  <c r="AC127" i="57"/>
  <c r="AD127" i="57"/>
  <c r="AE127" i="57"/>
  <c r="AF127" i="57"/>
  <c r="AH127" i="57"/>
  <c r="I127" i="57" s="1"/>
  <c r="AI127" i="57"/>
  <c r="BJ127" i="57"/>
  <c r="BK127" i="57"/>
  <c r="BL127" i="57"/>
  <c r="BM127" i="57"/>
  <c r="BN127" i="57"/>
  <c r="AB128" i="57"/>
  <c r="AC128" i="57"/>
  <c r="AD128" i="57"/>
  <c r="AE128" i="57"/>
  <c r="AF128" i="57"/>
  <c r="AH128" i="57"/>
  <c r="I128" i="57" s="1"/>
  <c r="AI128" i="57"/>
  <c r="BJ128" i="57"/>
  <c r="BK128" i="57"/>
  <c r="BL128" i="57"/>
  <c r="BM128" i="57"/>
  <c r="BN128" i="57"/>
  <c r="AB129" i="57"/>
  <c r="AC129" i="57"/>
  <c r="AD129" i="57"/>
  <c r="AE129" i="57"/>
  <c r="AF129" i="57"/>
  <c r="AH129" i="57"/>
  <c r="AI129" i="57"/>
  <c r="BJ129" i="57"/>
  <c r="BK129" i="57"/>
  <c r="BL129" i="57"/>
  <c r="BM129" i="57"/>
  <c r="BN129" i="57"/>
  <c r="AB130" i="57"/>
  <c r="AC130" i="57"/>
  <c r="AD130" i="57"/>
  <c r="AE130" i="57"/>
  <c r="AF130" i="57"/>
  <c r="AH130" i="57"/>
  <c r="AI130" i="57"/>
  <c r="BJ130" i="57"/>
  <c r="BK130" i="57"/>
  <c r="BL130" i="57"/>
  <c r="BM130" i="57"/>
  <c r="BN130" i="57"/>
  <c r="AB131" i="57"/>
  <c r="AC131" i="57"/>
  <c r="AD131" i="57"/>
  <c r="AE131" i="57"/>
  <c r="AF131" i="57"/>
  <c r="AH131" i="57"/>
  <c r="AI131" i="57"/>
  <c r="BJ131" i="57"/>
  <c r="BK131" i="57"/>
  <c r="BL131" i="57"/>
  <c r="BM131" i="57"/>
  <c r="BN131" i="57"/>
  <c r="AB132" i="57"/>
  <c r="AC132" i="57"/>
  <c r="AD132" i="57"/>
  <c r="AE132" i="57"/>
  <c r="AF132" i="57"/>
  <c r="AH132" i="57"/>
  <c r="AI132" i="57"/>
  <c r="BJ132" i="57"/>
  <c r="BK132" i="57"/>
  <c r="BL132" i="57"/>
  <c r="BM132" i="57"/>
  <c r="BN132" i="57"/>
  <c r="AB133" i="57"/>
  <c r="AC133" i="57"/>
  <c r="AD133" i="57"/>
  <c r="AE133" i="57"/>
  <c r="AF133" i="57"/>
  <c r="AH133" i="57"/>
  <c r="I133" i="57" s="1"/>
  <c r="AI133" i="57"/>
  <c r="BJ133" i="57"/>
  <c r="BK133" i="57"/>
  <c r="BL133" i="57"/>
  <c r="BM133" i="57"/>
  <c r="BN133" i="57"/>
  <c r="AB134" i="57"/>
  <c r="AC134" i="57"/>
  <c r="AD134" i="57"/>
  <c r="AE134" i="57"/>
  <c r="AF134" i="57"/>
  <c r="AH134" i="57"/>
  <c r="AI134" i="57"/>
  <c r="BJ134" i="57"/>
  <c r="BK134" i="57"/>
  <c r="BL134" i="57"/>
  <c r="BM134" i="57"/>
  <c r="BN134" i="57"/>
  <c r="AB135" i="57"/>
  <c r="AC135" i="57"/>
  <c r="AD135" i="57"/>
  <c r="AE135" i="57"/>
  <c r="AF135" i="57"/>
  <c r="AH135" i="57"/>
  <c r="I135" i="57" s="1"/>
  <c r="AI135" i="57"/>
  <c r="BJ135" i="57"/>
  <c r="BK135" i="57"/>
  <c r="BL135" i="57"/>
  <c r="BM135" i="57"/>
  <c r="BN135" i="57"/>
  <c r="AB136" i="57"/>
  <c r="AC136" i="57"/>
  <c r="AD136" i="57"/>
  <c r="AE136" i="57"/>
  <c r="AF136" i="57"/>
  <c r="AH136" i="57"/>
  <c r="I136" i="57" s="1"/>
  <c r="AI136" i="57"/>
  <c r="BJ136" i="57"/>
  <c r="BK136" i="57"/>
  <c r="BL136" i="57"/>
  <c r="BM136" i="57"/>
  <c r="BN136" i="57"/>
  <c r="AB137" i="57"/>
  <c r="AC137" i="57"/>
  <c r="AD137" i="57"/>
  <c r="AE137" i="57"/>
  <c r="AF137" i="57"/>
  <c r="AH137" i="57"/>
  <c r="AI137" i="57"/>
  <c r="BJ137" i="57"/>
  <c r="BK137" i="57"/>
  <c r="BL137" i="57"/>
  <c r="BM137" i="57"/>
  <c r="BN137" i="57"/>
  <c r="AB138" i="57"/>
  <c r="AC138" i="57"/>
  <c r="AD138" i="57"/>
  <c r="AE138" i="57"/>
  <c r="AF138" i="57"/>
  <c r="AH138" i="57"/>
  <c r="AI138" i="57"/>
  <c r="BJ138" i="57"/>
  <c r="BK138" i="57"/>
  <c r="BL138" i="57"/>
  <c r="BM138" i="57"/>
  <c r="BN138" i="57"/>
  <c r="AB139" i="57"/>
  <c r="AC139" i="57"/>
  <c r="AD139" i="57"/>
  <c r="AE139" i="57"/>
  <c r="AF139" i="57"/>
  <c r="AH139" i="57"/>
  <c r="I139" i="57" s="1"/>
  <c r="AI139" i="57"/>
  <c r="BJ139" i="57"/>
  <c r="BK139" i="57"/>
  <c r="BL139" i="57"/>
  <c r="BM139" i="57"/>
  <c r="BN139" i="57"/>
  <c r="AB140" i="57"/>
  <c r="AC140" i="57"/>
  <c r="AD140" i="57"/>
  <c r="AE140" i="57"/>
  <c r="AF140" i="57"/>
  <c r="AH140" i="57"/>
  <c r="I140" i="57" s="1"/>
  <c r="AI140" i="57"/>
  <c r="BJ140" i="57"/>
  <c r="BK140" i="57"/>
  <c r="BL140" i="57"/>
  <c r="BM140" i="57"/>
  <c r="BN140" i="57"/>
  <c r="AB141" i="57"/>
  <c r="AC141" i="57"/>
  <c r="AD141" i="57"/>
  <c r="AE141" i="57"/>
  <c r="AF141" i="57"/>
  <c r="AH141" i="57"/>
  <c r="I141" i="57" s="1"/>
  <c r="AI141" i="57"/>
  <c r="BJ141" i="57"/>
  <c r="BK141" i="57"/>
  <c r="BL141" i="57"/>
  <c r="BM141" i="57"/>
  <c r="BN141" i="57"/>
  <c r="AB142" i="57"/>
  <c r="AC142" i="57"/>
  <c r="AD142" i="57"/>
  <c r="AE142" i="57"/>
  <c r="AF142" i="57"/>
  <c r="AH142" i="57"/>
  <c r="AI142" i="57"/>
  <c r="BJ142" i="57"/>
  <c r="BK142" i="57"/>
  <c r="BL142" i="57"/>
  <c r="BM142" i="57"/>
  <c r="BN142" i="57"/>
  <c r="AB143" i="57"/>
  <c r="AC143" i="57"/>
  <c r="AD143" i="57"/>
  <c r="AE143" i="57"/>
  <c r="AF143" i="57"/>
  <c r="AH143" i="57"/>
  <c r="AI143" i="57"/>
  <c r="BJ143" i="57"/>
  <c r="BK143" i="57"/>
  <c r="BL143" i="57"/>
  <c r="BM143" i="57"/>
  <c r="BN143" i="57"/>
  <c r="AB144" i="57"/>
  <c r="AC144" i="57"/>
  <c r="AD144" i="57"/>
  <c r="AE144" i="57"/>
  <c r="AF144" i="57"/>
  <c r="AH144" i="57"/>
  <c r="I144" i="57" s="1"/>
  <c r="AI144" i="57"/>
  <c r="BJ144" i="57"/>
  <c r="BK144" i="57"/>
  <c r="BL144" i="57"/>
  <c r="BM144" i="57"/>
  <c r="BN144" i="57"/>
  <c r="AB145" i="57"/>
  <c r="AC145" i="57"/>
  <c r="AD145" i="57"/>
  <c r="AE145" i="57"/>
  <c r="AF145" i="57"/>
  <c r="AH145" i="57"/>
  <c r="AI145" i="57"/>
  <c r="BJ145" i="57"/>
  <c r="BK145" i="57"/>
  <c r="BL145" i="57"/>
  <c r="BM145" i="57"/>
  <c r="BN145" i="57"/>
  <c r="AB146" i="57"/>
  <c r="AC146" i="57"/>
  <c r="AD146" i="57"/>
  <c r="AE146" i="57"/>
  <c r="AF146" i="57"/>
  <c r="AH146" i="57"/>
  <c r="AI146" i="57"/>
  <c r="BJ146" i="57"/>
  <c r="BK146" i="57"/>
  <c r="BL146" i="57"/>
  <c r="BM146" i="57"/>
  <c r="BN146" i="57"/>
  <c r="AB147" i="57"/>
  <c r="AC147" i="57"/>
  <c r="AD147" i="57"/>
  <c r="AE147" i="57"/>
  <c r="AF147" i="57"/>
  <c r="AH147" i="57"/>
  <c r="I147" i="57" s="1"/>
  <c r="AI147" i="57"/>
  <c r="BJ147" i="57"/>
  <c r="BK147" i="57"/>
  <c r="BL147" i="57"/>
  <c r="BM147" i="57"/>
  <c r="BN147" i="57"/>
  <c r="AB148" i="57"/>
  <c r="AC148" i="57"/>
  <c r="AD148" i="57"/>
  <c r="AE148" i="57"/>
  <c r="AF148" i="57"/>
  <c r="AH148" i="57"/>
  <c r="AI148" i="57"/>
  <c r="BJ148" i="57"/>
  <c r="BK148" i="57"/>
  <c r="BL148" i="57"/>
  <c r="BM148" i="57"/>
  <c r="BN148" i="57"/>
  <c r="AB149" i="57"/>
  <c r="AC149" i="57"/>
  <c r="AD149" i="57"/>
  <c r="AE149" i="57"/>
  <c r="AF149" i="57"/>
  <c r="AH149" i="57"/>
  <c r="I149" i="57" s="1"/>
  <c r="AI149" i="57"/>
  <c r="BJ149" i="57"/>
  <c r="BK149" i="57"/>
  <c r="BL149" i="57"/>
  <c r="BM149" i="57"/>
  <c r="BN149" i="57"/>
  <c r="AB150" i="57"/>
  <c r="AC150" i="57"/>
  <c r="AD150" i="57"/>
  <c r="AE150" i="57"/>
  <c r="AF150" i="57"/>
  <c r="AH150" i="57"/>
  <c r="AI150" i="57"/>
  <c r="BJ150" i="57"/>
  <c r="BK150" i="57"/>
  <c r="BL150" i="57"/>
  <c r="BM150" i="57"/>
  <c r="BN150" i="57"/>
  <c r="AB151" i="57"/>
  <c r="AC151" i="57"/>
  <c r="AD151" i="57"/>
  <c r="AE151" i="57"/>
  <c r="AF151" i="57"/>
  <c r="AH151" i="57"/>
  <c r="I151" i="57" s="1"/>
  <c r="AI151" i="57"/>
  <c r="BJ151" i="57"/>
  <c r="BK151" i="57"/>
  <c r="BL151" i="57"/>
  <c r="BM151" i="57"/>
  <c r="BN151" i="57"/>
  <c r="AB152" i="57"/>
  <c r="AC152" i="57"/>
  <c r="AD152" i="57"/>
  <c r="AE152" i="57"/>
  <c r="AF152" i="57"/>
  <c r="AH152" i="57"/>
  <c r="I152" i="57" s="1"/>
  <c r="AI152" i="57"/>
  <c r="BJ152" i="57"/>
  <c r="BK152" i="57"/>
  <c r="BL152" i="57"/>
  <c r="BM152" i="57"/>
  <c r="BN152" i="57"/>
  <c r="AB153" i="57"/>
  <c r="AC153" i="57"/>
  <c r="AD153" i="57"/>
  <c r="AE153" i="57"/>
  <c r="AF153" i="57"/>
  <c r="AH153" i="57"/>
  <c r="I153" i="57" s="1"/>
  <c r="AI153" i="57"/>
  <c r="BJ153" i="57"/>
  <c r="BK153" i="57"/>
  <c r="BL153" i="57"/>
  <c r="BM153" i="57"/>
  <c r="BN153" i="57"/>
  <c r="AB154" i="57"/>
  <c r="AC154" i="57"/>
  <c r="AD154" i="57"/>
  <c r="AE154" i="57"/>
  <c r="AF154" i="57"/>
  <c r="AH154" i="57"/>
  <c r="AI154" i="57"/>
  <c r="BJ154" i="57"/>
  <c r="BK154" i="57"/>
  <c r="BL154" i="57"/>
  <c r="BM154" i="57"/>
  <c r="BN154" i="57"/>
  <c r="AB155" i="57"/>
  <c r="AC155" i="57"/>
  <c r="AD155" i="57"/>
  <c r="AE155" i="57"/>
  <c r="AF155" i="57"/>
  <c r="AH155" i="57"/>
  <c r="I155" i="57" s="1"/>
  <c r="AI155" i="57"/>
  <c r="BJ155" i="57"/>
  <c r="BK155" i="57"/>
  <c r="BL155" i="57"/>
  <c r="BM155" i="57"/>
  <c r="BN155" i="57"/>
  <c r="AB156" i="57"/>
  <c r="AC156" i="57"/>
  <c r="AD156" i="57"/>
  <c r="AE156" i="57"/>
  <c r="AF156" i="57"/>
  <c r="AH156" i="57"/>
  <c r="I156" i="57" s="1"/>
  <c r="AI156" i="57"/>
  <c r="BJ156" i="57"/>
  <c r="BK156" i="57"/>
  <c r="BL156" i="57"/>
  <c r="BM156" i="57"/>
  <c r="BN156" i="57"/>
  <c r="AB157" i="57"/>
  <c r="AC157" i="57"/>
  <c r="AD157" i="57"/>
  <c r="AE157" i="57"/>
  <c r="AF157" i="57"/>
  <c r="AH157" i="57"/>
  <c r="I157" i="57" s="1"/>
  <c r="AI157" i="57"/>
  <c r="BJ157" i="57"/>
  <c r="BK157" i="57"/>
  <c r="BL157" i="57"/>
  <c r="BM157" i="57"/>
  <c r="BN157" i="57"/>
  <c r="AB158" i="57"/>
  <c r="AC158" i="57"/>
  <c r="AD158" i="57"/>
  <c r="AE158" i="57"/>
  <c r="AF158" i="57"/>
  <c r="AH158" i="57"/>
  <c r="AI158" i="57"/>
  <c r="BJ158" i="57"/>
  <c r="BK158" i="57"/>
  <c r="BL158" i="57"/>
  <c r="BM158" i="57"/>
  <c r="BN158" i="57"/>
  <c r="AB159" i="57"/>
  <c r="AC159" i="57"/>
  <c r="AD159" i="57"/>
  <c r="AE159" i="57"/>
  <c r="AF159" i="57"/>
  <c r="AH159" i="57"/>
  <c r="I159" i="57" s="1"/>
  <c r="AI159" i="57"/>
  <c r="BJ159" i="57"/>
  <c r="BK159" i="57"/>
  <c r="BL159" i="57"/>
  <c r="BM159" i="57"/>
  <c r="BN159" i="57"/>
  <c r="AB160" i="57"/>
  <c r="AC160" i="57"/>
  <c r="AD160" i="57"/>
  <c r="AE160" i="57"/>
  <c r="AF160" i="57"/>
  <c r="AH160" i="57"/>
  <c r="AI160" i="57"/>
  <c r="BJ160" i="57"/>
  <c r="BK160" i="57"/>
  <c r="BL160" i="57"/>
  <c r="BM160" i="57"/>
  <c r="BN160" i="57"/>
  <c r="AB161" i="57"/>
  <c r="AC161" i="57"/>
  <c r="AD161" i="57"/>
  <c r="AE161" i="57"/>
  <c r="AF161" i="57"/>
  <c r="AH161" i="57"/>
  <c r="AI161" i="57"/>
  <c r="BJ161" i="57"/>
  <c r="BK161" i="57"/>
  <c r="BL161" i="57"/>
  <c r="BM161" i="57"/>
  <c r="BN161" i="57"/>
  <c r="AB162" i="57"/>
  <c r="AC162" i="57"/>
  <c r="AD162" i="57"/>
  <c r="AE162" i="57"/>
  <c r="AF162" i="57"/>
  <c r="AH162" i="57"/>
  <c r="AI162" i="57"/>
  <c r="BJ162" i="57"/>
  <c r="BK162" i="57"/>
  <c r="BL162" i="57"/>
  <c r="BM162" i="57"/>
  <c r="BN162" i="57"/>
  <c r="AB163" i="57"/>
  <c r="AC163" i="57"/>
  <c r="AD163" i="57"/>
  <c r="AE163" i="57"/>
  <c r="AF163" i="57"/>
  <c r="AH163" i="57"/>
  <c r="AI163" i="57"/>
  <c r="BJ163" i="57"/>
  <c r="BK163" i="57"/>
  <c r="BL163" i="57"/>
  <c r="BM163" i="57"/>
  <c r="BN163" i="57"/>
  <c r="AB164" i="57"/>
  <c r="AC164" i="57"/>
  <c r="AD164" i="57"/>
  <c r="AE164" i="57"/>
  <c r="AF164" i="57"/>
  <c r="AH164" i="57"/>
  <c r="AI164" i="57"/>
  <c r="BJ164" i="57"/>
  <c r="BK164" i="57"/>
  <c r="BL164" i="57"/>
  <c r="BM164" i="57"/>
  <c r="BN164" i="57"/>
  <c r="AB165" i="57"/>
  <c r="AC165" i="57"/>
  <c r="AD165" i="57"/>
  <c r="AE165" i="57"/>
  <c r="AF165" i="57"/>
  <c r="AH165" i="57"/>
  <c r="I165" i="57" s="1"/>
  <c r="AI165" i="57"/>
  <c r="BJ165" i="57"/>
  <c r="BK165" i="57"/>
  <c r="BL165" i="57"/>
  <c r="BM165" i="57"/>
  <c r="BN165" i="57"/>
  <c r="AB166" i="57"/>
  <c r="AC166" i="57"/>
  <c r="AD166" i="57"/>
  <c r="AE166" i="57"/>
  <c r="AF166" i="57"/>
  <c r="AH166" i="57"/>
  <c r="AI166" i="57"/>
  <c r="BJ166" i="57"/>
  <c r="BK166" i="57"/>
  <c r="BL166" i="57"/>
  <c r="BM166" i="57"/>
  <c r="BN166" i="57"/>
  <c r="AB167" i="57"/>
  <c r="AC167" i="57"/>
  <c r="AD167" i="57"/>
  <c r="AE167" i="57"/>
  <c r="AF167" i="57"/>
  <c r="AH167" i="57"/>
  <c r="I167" i="57" s="1"/>
  <c r="AI167" i="57"/>
  <c r="BJ167" i="57"/>
  <c r="BK167" i="57"/>
  <c r="BL167" i="57"/>
  <c r="BM167" i="57"/>
  <c r="BN167" i="57"/>
  <c r="AB168" i="57"/>
  <c r="AC168" i="57"/>
  <c r="AD168" i="57"/>
  <c r="AE168" i="57"/>
  <c r="AF168" i="57"/>
  <c r="AH168" i="57"/>
  <c r="I168" i="57" s="1"/>
  <c r="AI168" i="57"/>
  <c r="BJ168" i="57"/>
  <c r="BK168" i="57"/>
  <c r="BL168" i="57"/>
  <c r="BM168" i="57"/>
  <c r="BN168" i="57"/>
  <c r="AB169" i="57"/>
  <c r="AC169" i="57"/>
  <c r="AD169" i="57"/>
  <c r="AE169" i="57"/>
  <c r="AF169" i="57"/>
  <c r="AH169" i="57"/>
  <c r="AI169" i="57"/>
  <c r="BJ169" i="57"/>
  <c r="BK169" i="57"/>
  <c r="BL169" i="57"/>
  <c r="BM169" i="57"/>
  <c r="BN169" i="57"/>
  <c r="AB170" i="57"/>
  <c r="AC170" i="57"/>
  <c r="AD170" i="57"/>
  <c r="AE170" i="57"/>
  <c r="AF170" i="57"/>
  <c r="AH170" i="57"/>
  <c r="AI170" i="57"/>
  <c r="BJ170" i="57"/>
  <c r="BK170" i="57"/>
  <c r="BL170" i="57"/>
  <c r="BM170" i="57"/>
  <c r="BN170" i="57"/>
  <c r="AB171" i="57"/>
  <c r="AC171" i="57"/>
  <c r="AD171" i="57"/>
  <c r="AE171" i="57"/>
  <c r="AF171" i="57"/>
  <c r="AH171" i="57"/>
  <c r="I171" i="57" s="1"/>
  <c r="AI171" i="57"/>
  <c r="BJ171" i="57"/>
  <c r="BK171" i="57"/>
  <c r="BL171" i="57"/>
  <c r="BM171" i="57"/>
  <c r="BN171" i="57"/>
  <c r="AB172" i="57"/>
  <c r="AC172" i="57"/>
  <c r="AD172" i="57"/>
  <c r="AE172" i="57"/>
  <c r="AF172" i="57"/>
  <c r="AH172" i="57"/>
  <c r="AI172" i="57"/>
  <c r="BJ172" i="57"/>
  <c r="BK172" i="57"/>
  <c r="BL172" i="57"/>
  <c r="BM172" i="57"/>
  <c r="BN172" i="57"/>
  <c r="AB173" i="57"/>
  <c r="AC173" i="57"/>
  <c r="AD173" i="57"/>
  <c r="AE173" i="57"/>
  <c r="AF173" i="57"/>
  <c r="AH173" i="57"/>
  <c r="I173" i="57" s="1"/>
  <c r="AI173" i="57"/>
  <c r="BJ173" i="57"/>
  <c r="BK173" i="57"/>
  <c r="BL173" i="57"/>
  <c r="BM173" i="57"/>
  <c r="BN173" i="57"/>
  <c r="AB174" i="57"/>
  <c r="AC174" i="57"/>
  <c r="AD174" i="57"/>
  <c r="AE174" i="57"/>
  <c r="AF174" i="57"/>
  <c r="AH174" i="57"/>
  <c r="AI174" i="57"/>
  <c r="BJ174" i="57"/>
  <c r="BK174" i="57"/>
  <c r="BL174" i="57"/>
  <c r="BM174" i="57"/>
  <c r="BN174" i="57"/>
  <c r="AB175" i="57"/>
  <c r="AC175" i="57"/>
  <c r="AD175" i="57"/>
  <c r="AE175" i="57"/>
  <c r="AF175" i="57"/>
  <c r="AH175" i="57"/>
  <c r="AI175" i="57"/>
  <c r="BJ175" i="57"/>
  <c r="BK175" i="57"/>
  <c r="BL175" i="57"/>
  <c r="BM175" i="57"/>
  <c r="BN175" i="57"/>
  <c r="AB176" i="57"/>
  <c r="AC176" i="57"/>
  <c r="AD176" i="57"/>
  <c r="AE176" i="57"/>
  <c r="AF176" i="57"/>
  <c r="AH176" i="57"/>
  <c r="I176" i="57" s="1"/>
  <c r="AI176" i="57"/>
  <c r="BJ176" i="57"/>
  <c r="BK176" i="57"/>
  <c r="BL176" i="57"/>
  <c r="BM176" i="57"/>
  <c r="BN176" i="57"/>
  <c r="AB177" i="57"/>
  <c r="AC177" i="57"/>
  <c r="AD177" i="57"/>
  <c r="AE177" i="57"/>
  <c r="AF177" i="57"/>
  <c r="AH177" i="57"/>
  <c r="AI177" i="57"/>
  <c r="BJ177" i="57"/>
  <c r="BK177" i="57"/>
  <c r="BL177" i="57"/>
  <c r="BM177" i="57"/>
  <c r="BN177" i="57"/>
  <c r="AB178" i="57"/>
  <c r="AC178" i="57"/>
  <c r="AD178" i="57"/>
  <c r="AE178" i="57"/>
  <c r="AF178" i="57"/>
  <c r="AH178" i="57"/>
  <c r="AI178" i="57"/>
  <c r="BJ178" i="57"/>
  <c r="BK178" i="57"/>
  <c r="BL178" i="57"/>
  <c r="BM178" i="57"/>
  <c r="BN178" i="57"/>
  <c r="AB179" i="57"/>
  <c r="AC179" i="57"/>
  <c r="AD179" i="57"/>
  <c r="AE179" i="57"/>
  <c r="AF179" i="57"/>
  <c r="AH179" i="57"/>
  <c r="I179" i="57" s="1"/>
  <c r="AI179" i="57"/>
  <c r="BJ179" i="57"/>
  <c r="BK179" i="57"/>
  <c r="BL179" i="57"/>
  <c r="BM179" i="57"/>
  <c r="BN179" i="57"/>
  <c r="AB180" i="57"/>
  <c r="AC180" i="57"/>
  <c r="AD180" i="57"/>
  <c r="AE180" i="57"/>
  <c r="AF180" i="57"/>
  <c r="AH180" i="57"/>
  <c r="AI180" i="57"/>
  <c r="BJ180" i="57"/>
  <c r="BK180" i="57"/>
  <c r="BL180" i="57"/>
  <c r="BM180" i="57"/>
  <c r="BN180" i="57"/>
  <c r="AB181" i="57"/>
  <c r="AC181" i="57"/>
  <c r="AD181" i="57"/>
  <c r="AE181" i="57"/>
  <c r="AF181" i="57"/>
  <c r="AH181" i="57"/>
  <c r="I181" i="57" s="1"/>
  <c r="AI181" i="57"/>
  <c r="BJ181" i="57"/>
  <c r="BK181" i="57"/>
  <c r="BL181" i="57"/>
  <c r="BM181" i="57"/>
  <c r="BN181" i="57"/>
  <c r="AB182" i="57"/>
  <c r="AC182" i="57"/>
  <c r="AD182" i="57"/>
  <c r="AE182" i="57"/>
  <c r="AF182" i="57"/>
  <c r="AH182" i="57"/>
  <c r="AI182" i="57"/>
  <c r="BJ182" i="57"/>
  <c r="BK182" i="57"/>
  <c r="BL182" i="57"/>
  <c r="BM182" i="57"/>
  <c r="BN182" i="57"/>
  <c r="AB183" i="57"/>
  <c r="AC183" i="57"/>
  <c r="AD183" i="57"/>
  <c r="AE183" i="57"/>
  <c r="AF183" i="57"/>
  <c r="AH183" i="57"/>
  <c r="I183" i="57" s="1"/>
  <c r="AI183" i="57"/>
  <c r="BJ183" i="57"/>
  <c r="BK183" i="57"/>
  <c r="BL183" i="57"/>
  <c r="BM183" i="57"/>
  <c r="BN183" i="57"/>
  <c r="AB184" i="57"/>
  <c r="AC184" i="57"/>
  <c r="AD184" i="57"/>
  <c r="AE184" i="57"/>
  <c r="AF184" i="57"/>
  <c r="AH184" i="57"/>
  <c r="AI184" i="57"/>
  <c r="BJ184" i="57"/>
  <c r="BK184" i="57"/>
  <c r="BL184" i="57"/>
  <c r="BM184" i="57"/>
  <c r="BN184" i="57"/>
  <c r="AB185" i="57"/>
  <c r="AC185" i="57"/>
  <c r="AD185" i="57"/>
  <c r="AE185" i="57"/>
  <c r="AF185" i="57"/>
  <c r="AH185" i="57"/>
  <c r="I185" i="57" s="1"/>
  <c r="AI185" i="57"/>
  <c r="BJ185" i="57"/>
  <c r="BK185" i="57"/>
  <c r="BL185" i="57"/>
  <c r="BM185" i="57"/>
  <c r="BN185" i="57"/>
  <c r="AB186" i="57"/>
  <c r="AC186" i="57"/>
  <c r="AD186" i="57"/>
  <c r="AE186" i="57"/>
  <c r="AF186" i="57"/>
  <c r="AH186" i="57"/>
  <c r="AI186" i="57"/>
  <c r="BJ186" i="57"/>
  <c r="BK186" i="57"/>
  <c r="BL186" i="57"/>
  <c r="BM186" i="57"/>
  <c r="BN186" i="57"/>
  <c r="AB187" i="57"/>
  <c r="AC187" i="57"/>
  <c r="AD187" i="57"/>
  <c r="AE187" i="57"/>
  <c r="AF187" i="57"/>
  <c r="AH187" i="57"/>
  <c r="I187" i="57" s="1"/>
  <c r="AI187" i="57"/>
  <c r="BJ187" i="57"/>
  <c r="BK187" i="57"/>
  <c r="BL187" i="57"/>
  <c r="BM187" i="57"/>
  <c r="BN187" i="57"/>
  <c r="AB188" i="57"/>
  <c r="AC188" i="57"/>
  <c r="AD188" i="57"/>
  <c r="AE188" i="57"/>
  <c r="AF188" i="57"/>
  <c r="AH188" i="57"/>
  <c r="I188" i="57" s="1"/>
  <c r="AI188" i="57"/>
  <c r="BJ188" i="57"/>
  <c r="BK188" i="57"/>
  <c r="BL188" i="57"/>
  <c r="BM188" i="57"/>
  <c r="BN188" i="57"/>
  <c r="AB189" i="57"/>
  <c r="AC189" i="57"/>
  <c r="AD189" i="57"/>
  <c r="AE189" i="57"/>
  <c r="AF189" i="57"/>
  <c r="AH189" i="57"/>
  <c r="I189" i="57" s="1"/>
  <c r="AI189" i="57"/>
  <c r="BJ189" i="57"/>
  <c r="BK189" i="57"/>
  <c r="BL189" i="57"/>
  <c r="BM189" i="57"/>
  <c r="BN189" i="57"/>
  <c r="AB190" i="57"/>
  <c r="AC190" i="57"/>
  <c r="AD190" i="57"/>
  <c r="AE190" i="57"/>
  <c r="AF190" i="57"/>
  <c r="AH190" i="57"/>
  <c r="AI190" i="57"/>
  <c r="BJ190" i="57"/>
  <c r="BK190" i="57"/>
  <c r="BL190" i="57"/>
  <c r="BM190" i="57"/>
  <c r="BN190" i="57"/>
  <c r="AB191" i="57"/>
  <c r="AC191" i="57"/>
  <c r="AD191" i="57"/>
  <c r="AE191" i="57"/>
  <c r="AF191" i="57"/>
  <c r="AH191" i="57"/>
  <c r="I191" i="57" s="1"/>
  <c r="AI191" i="57"/>
  <c r="BJ191" i="57"/>
  <c r="BK191" i="57"/>
  <c r="BL191" i="57"/>
  <c r="BM191" i="57"/>
  <c r="BN191" i="57"/>
  <c r="AB192" i="57"/>
  <c r="AC192" i="57"/>
  <c r="AD192" i="57"/>
  <c r="AE192" i="57"/>
  <c r="AF192" i="57"/>
  <c r="AH192" i="57"/>
  <c r="AI192" i="57"/>
  <c r="BJ192" i="57"/>
  <c r="BK192" i="57"/>
  <c r="BL192" i="57"/>
  <c r="BM192" i="57"/>
  <c r="BN192" i="57"/>
  <c r="AB193" i="57"/>
  <c r="AC193" i="57"/>
  <c r="AD193" i="57"/>
  <c r="AE193" i="57"/>
  <c r="AF193" i="57"/>
  <c r="AH193" i="57"/>
  <c r="AI193" i="57"/>
  <c r="BJ193" i="57"/>
  <c r="BK193" i="57"/>
  <c r="BL193" i="57"/>
  <c r="BM193" i="57"/>
  <c r="BN193" i="57"/>
  <c r="AB194" i="57"/>
  <c r="AC194" i="57"/>
  <c r="AD194" i="57"/>
  <c r="AE194" i="57"/>
  <c r="AF194" i="57"/>
  <c r="AH194" i="57"/>
  <c r="AI194" i="57"/>
  <c r="BJ194" i="57"/>
  <c r="BK194" i="57"/>
  <c r="BL194" i="57"/>
  <c r="BM194" i="57"/>
  <c r="BN194" i="57"/>
  <c r="AB195" i="57"/>
  <c r="AC195" i="57"/>
  <c r="AD195" i="57"/>
  <c r="AE195" i="57"/>
  <c r="AF195" i="57"/>
  <c r="AH195" i="57"/>
  <c r="AI195" i="57"/>
  <c r="BJ195" i="57"/>
  <c r="BK195" i="57"/>
  <c r="BL195" i="57"/>
  <c r="BM195" i="57"/>
  <c r="BN195" i="57"/>
  <c r="AB196" i="57"/>
  <c r="AC196" i="57"/>
  <c r="AD196" i="57"/>
  <c r="AE196" i="57"/>
  <c r="AF196" i="57"/>
  <c r="AH196" i="57"/>
  <c r="AI196" i="57"/>
  <c r="BJ196" i="57"/>
  <c r="BK196" i="57"/>
  <c r="BL196" i="57"/>
  <c r="BM196" i="57"/>
  <c r="BN196" i="57"/>
  <c r="AB197" i="57"/>
  <c r="AC197" i="57"/>
  <c r="AD197" i="57"/>
  <c r="AE197" i="57"/>
  <c r="AF197" i="57"/>
  <c r="AH197" i="57"/>
  <c r="AI197" i="57"/>
  <c r="BJ197" i="57"/>
  <c r="BK197" i="57"/>
  <c r="BL197" i="57"/>
  <c r="BM197" i="57"/>
  <c r="BN197" i="57"/>
  <c r="AB198" i="57"/>
  <c r="AC198" i="57"/>
  <c r="AD198" i="57"/>
  <c r="AE198" i="57"/>
  <c r="AF198" i="57"/>
  <c r="AH198" i="57"/>
  <c r="AI198" i="57"/>
  <c r="BJ198" i="57"/>
  <c r="BK198" i="57"/>
  <c r="BL198" i="57"/>
  <c r="BM198" i="57"/>
  <c r="BN198" i="57"/>
  <c r="AB199" i="57"/>
  <c r="AC199" i="57"/>
  <c r="AD199" i="57"/>
  <c r="AE199" i="57"/>
  <c r="AF199" i="57"/>
  <c r="AH199" i="57"/>
  <c r="AI199" i="57"/>
  <c r="BJ199" i="57"/>
  <c r="BK199" i="57"/>
  <c r="BL199" i="57"/>
  <c r="BM199" i="57"/>
  <c r="BN199" i="57"/>
  <c r="AB200" i="57"/>
  <c r="AC200" i="57"/>
  <c r="AD200" i="57"/>
  <c r="AE200" i="57"/>
  <c r="AF200" i="57"/>
  <c r="AH200" i="57"/>
  <c r="I200" i="57" s="1"/>
  <c r="AI200" i="57"/>
  <c r="BJ200" i="57"/>
  <c r="BK200" i="57"/>
  <c r="BL200" i="57"/>
  <c r="BM200" i="57"/>
  <c r="BN200" i="57"/>
  <c r="AB201" i="57"/>
  <c r="AC201" i="57"/>
  <c r="AD201" i="57"/>
  <c r="AE201" i="57"/>
  <c r="AF201" i="57"/>
  <c r="AH201" i="57"/>
  <c r="AI201" i="57"/>
  <c r="BJ201" i="57"/>
  <c r="BK201" i="57"/>
  <c r="BL201" i="57"/>
  <c r="BM201" i="57"/>
  <c r="BN201" i="57"/>
  <c r="AB202" i="57"/>
  <c r="AC202" i="57"/>
  <c r="AD202" i="57"/>
  <c r="AE202" i="57"/>
  <c r="AF202" i="57"/>
  <c r="AH202" i="57"/>
  <c r="AI202" i="57"/>
  <c r="BJ202" i="57"/>
  <c r="BK202" i="57"/>
  <c r="BL202" i="57"/>
  <c r="BM202" i="57"/>
  <c r="BN202" i="57"/>
  <c r="AB203" i="57"/>
  <c r="AC203" i="57"/>
  <c r="AD203" i="57"/>
  <c r="AE203" i="57"/>
  <c r="AF203" i="57"/>
  <c r="AH203" i="57"/>
  <c r="I203" i="57" s="1"/>
  <c r="AI203" i="57"/>
  <c r="BJ203" i="57"/>
  <c r="BK203" i="57"/>
  <c r="BL203" i="57"/>
  <c r="BM203" i="57"/>
  <c r="BN203" i="57"/>
  <c r="AB204" i="57"/>
  <c r="AC204" i="57"/>
  <c r="AD204" i="57"/>
  <c r="AE204" i="57"/>
  <c r="AF204" i="57"/>
  <c r="AH204" i="57"/>
  <c r="I204" i="57" s="1"/>
  <c r="AI204" i="57"/>
  <c r="BJ204" i="57"/>
  <c r="BK204" i="57"/>
  <c r="BL204" i="57"/>
  <c r="BM204" i="57"/>
  <c r="BN204" i="57"/>
  <c r="AB205" i="57"/>
  <c r="AC205" i="57"/>
  <c r="AD205" i="57"/>
  <c r="AE205" i="57"/>
  <c r="AF205" i="57"/>
  <c r="AH205" i="57"/>
  <c r="I205" i="57" s="1"/>
  <c r="AI205" i="57"/>
  <c r="BJ205" i="57"/>
  <c r="BK205" i="57"/>
  <c r="BL205" i="57"/>
  <c r="BM205" i="57"/>
  <c r="BN205" i="57"/>
  <c r="AB206" i="57"/>
  <c r="AC206" i="57"/>
  <c r="AD206" i="57"/>
  <c r="AE206" i="57"/>
  <c r="AF206" i="57"/>
  <c r="AH206" i="57"/>
  <c r="AI206" i="57"/>
  <c r="BJ206" i="57"/>
  <c r="BK206" i="57"/>
  <c r="BL206" i="57"/>
  <c r="BM206" i="57"/>
  <c r="BN206" i="57"/>
  <c r="AB207" i="57"/>
  <c r="AC207" i="57"/>
  <c r="AD207" i="57"/>
  <c r="AE207" i="57"/>
  <c r="AF207" i="57"/>
  <c r="AH207" i="57"/>
  <c r="AI207" i="57"/>
  <c r="BJ207" i="57"/>
  <c r="BK207" i="57"/>
  <c r="BL207" i="57"/>
  <c r="BM207" i="57"/>
  <c r="BN207" i="57"/>
  <c r="AB208" i="57"/>
  <c r="AC208" i="57"/>
  <c r="AD208" i="57"/>
  <c r="AE208" i="57"/>
  <c r="AF208" i="57"/>
  <c r="AH208" i="57"/>
  <c r="I208" i="57" s="1"/>
  <c r="AI208" i="57"/>
  <c r="BJ208" i="57"/>
  <c r="BK208" i="57"/>
  <c r="BL208" i="57"/>
  <c r="BM208" i="57"/>
  <c r="BN208" i="57"/>
  <c r="AB209" i="57"/>
  <c r="AC209" i="57"/>
  <c r="AD209" i="57"/>
  <c r="AE209" i="57"/>
  <c r="AF209" i="57"/>
  <c r="AH209" i="57"/>
  <c r="I209" i="57" s="1"/>
  <c r="AI209" i="57"/>
  <c r="BJ209" i="57"/>
  <c r="BK209" i="57"/>
  <c r="BL209" i="57"/>
  <c r="BM209" i="57"/>
  <c r="BN209" i="57"/>
  <c r="AB210" i="57"/>
  <c r="AC210" i="57"/>
  <c r="AD210" i="57"/>
  <c r="AE210" i="57"/>
  <c r="AF210" i="57"/>
  <c r="AH210" i="57"/>
  <c r="I210" i="57" s="1"/>
  <c r="AI210" i="57"/>
  <c r="J210" i="57" s="1"/>
  <c r="BJ210" i="57"/>
  <c r="BK210" i="57"/>
  <c r="BL210" i="57"/>
  <c r="BM210" i="57"/>
  <c r="BN210" i="57"/>
  <c r="AB211" i="57"/>
  <c r="AC211" i="57"/>
  <c r="AD211" i="57"/>
  <c r="AE211" i="57"/>
  <c r="AF211" i="57"/>
  <c r="AH211" i="57"/>
  <c r="I211" i="57" s="1"/>
  <c r="AI211" i="57"/>
  <c r="BJ211" i="57"/>
  <c r="BK211" i="57"/>
  <c r="BL211" i="57"/>
  <c r="BM211" i="57"/>
  <c r="BN211" i="57"/>
  <c r="AB212" i="57"/>
  <c r="AC212" i="57"/>
  <c r="AD212" i="57"/>
  <c r="AE212" i="57"/>
  <c r="AF212" i="57"/>
  <c r="AH212" i="57"/>
  <c r="AI212" i="57"/>
  <c r="BJ212" i="57"/>
  <c r="BK212" i="57"/>
  <c r="BL212" i="57"/>
  <c r="BM212" i="57"/>
  <c r="BN212" i="57"/>
  <c r="AB213" i="57"/>
  <c r="AC213" i="57"/>
  <c r="AD213" i="57"/>
  <c r="AE213" i="57"/>
  <c r="AF213" i="57"/>
  <c r="AH213" i="57"/>
  <c r="AI213" i="57"/>
  <c r="BJ213" i="57"/>
  <c r="BK213" i="57"/>
  <c r="BL213" i="57"/>
  <c r="BM213" i="57"/>
  <c r="BN213" i="57"/>
  <c r="AB214" i="57"/>
  <c r="AC214" i="57"/>
  <c r="AD214" i="57"/>
  <c r="AE214" i="57"/>
  <c r="AF214" i="57"/>
  <c r="AH214" i="57"/>
  <c r="AI214" i="57"/>
  <c r="J214" i="57" s="1"/>
  <c r="BJ214" i="57"/>
  <c r="BK214" i="57"/>
  <c r="BL214" i="57"/>
  <c r="BM214" i="57"/>
  <c r="BN214" i="57"/>
  <c r="AB215" i="57"/>
  <c r="AC215" i="57"/>
  <c r="AD215" i="57"/>
  <c r="AE215" i="57"/>
  <c r="AF215" i="57"/>
  <c r="AH215" i="57"/>
  <c r="I215" i="57" s="1"/>
  <c r="AI215" i="57"/>
  <c r="BJ215" i="57"/>
  <c r="BK215" i="57"/>
  <c r="BL215" i="57"/>
  <c r="BM215" i="57"/>
  <c r="BN215" i="57"/>
  <c r="AB216" i="57"/>
  <c r="AC216" i="57"/>
  <c r="AD216" i="57"/>
  <c r="AE216" i="57"/>
  <c r="AF216" i="57"/>
  <c r="AH216" i="57"/>
  <c r="I216" i="57" s="1"/>
  <c r="AI216" i="57"/>
  <c r="BJ216" i="57"/>
  <c r="BK216" i="57"/>
  <c r="BL216" i="57"/>
  <c r="BM216" i="57"/>
  <c r="BN216" i="57"/>
  <c r="AB217" i="57"/>
  <c r="AC217" i="57"/>
  <c r="AD217" i="57"/>
  <c r="AE217" i="57"/>
  <c r="AF217" i="57"/>
  <c r="AH217" i="57"/>
  <c r="AI217" i="57"/>
  <c r="BJ217" i="57"/>
  <c r="BK217" i="57"/>
  <c r="BL217" i="57"/>
  <c r="BM217" i="57"/>
  <c r="BN217" i="57"/>
  <c r="AB218" i="57"/>
  <c r="AC218" i="57"/>
  <c r="AD218" i="57"/>
  <c r="AE218" i="57"/>
  <c r="AF218" i="57"/>
  <c r="AH218" i="57"/>
  <c r="I218" i="57" s="1"/>
  <c r="AI218" i="57"/>
  <c r="BJ218" i="57"/>
  <c r="BK218" i="57"/>
  <c r="BL218" i="57"/>
  <c r="BM218" i="57"/>
  <c r="BN218" i="57"/>
  <c r="AB219" i="57"/>
  <c r="AC219" i="57"/>
  <c r="AD219" i="57"/>
  <c r="AE219" i="57"/>
  <c r="AF219" i="57"/>
  <c r="AH219" i="57"/>
  <c r="AI219" i="57"/>
  <c r="BJ219" i="57"/>
  <c r="BK219" i="57"/>
  <c r="BL219" i="57"/>
  <c r="BM219" i="57"/>
  <c r="BN219" i="57"/>
  <c r="AB220" i="57"/>
  <c r="AC220" i="57"/>
  <c r="AD220" i="57"/>
  <c r="AE220" i="57"/>
  <c r="AF220" i="57"/>
  <c r="AH220" i="57"/>
  <c r="I220" i="57" s="1"/>
  <c r="AI220" i="57"/>
  <c r="BJ220" i="57"/>
  <c r="BK220" i="57"/>
  <c r="BL220" i="57"/>
  <c r="BM220" i="57"/>
  <c r="BN220" i="57"/>
  <c r="AB221" i="57"/>
  <c r="AC221" i="57"/>
  <c r="AD221" i="57"/>
  <c r="AE221" i="57"/>
  <c r="AF221" i="57"/>
  <c r="AH221" i="57"/>
  <c r="AI221" i="57"/>
  <c r="BJ221" i="57"/>
  <c r="BK221" i="57"/>
  <c r="BL221" i="57"/>
  <c r="BM221" i="57"/>
  <c r="BN221" i="57"/>
  <c r="AB222" i="57"/>
  <c r="AC222" i="57"/>
  <c r="AD222" i="57"/>
  <c r="AE222" i="57"/>
  <c r="AF222" i="57"/>
  <c r="AH222" i="57"/>
  <c r="AI222" i="57"/>
  <c r="BJ222" i="57"/>
  <c r="BK222" i="57"/>
  <c r="BL222" i="57"/>
  <c r="BM222" i="57"/>
  <c r="BN222" i="57"/>
  <c r="AB223" i="57"/>
  <c r="AC223" i="57"/>
  <c r="AD223" i="57"/>
  <c r="AE223" i="57"/>
  <c r="AF223" i="57"/>
  <c r="AH223" i="57"/>
  <c r="I223" i="57" s="1"/>
  <c r="AI223" i="57"/>
  <c r="BJ223" i="57"/>
  <c r="BK223" i="57"/>
  <c r="BL223" i="57"/>
  <c r="BM223" i="57"/>
  <c r="BN223" i="57"/>
  <c r="AB224" i="57"/>
  <c r="AC224" i="57"/>
  <c r="AD224" i="57"/>
  <c r="AE224" i="57"/>
  <c r="AF224" i="57"/>
  <c r="AH224" i="57"/>
  <c r="I224" i="57" s="1"/>
  <c r="AI224" i="57"/>
  <c r="BJ224" i="57"/>
  <c r="BK224" i="57"/>
  <c r="BL224" i="57"/>
  <c r="BM224" i="57"/>
  <c r="BN224" i="57"/>
  <c r="AB225" i="57"/>
  <c r="AC225" i="57"/>
  <c r="AD225" i="57"/>
  <c r="AE225" i="57"/>
  <c r="AF225" i="57"/>
  <c r="AH225" i="57"/>
  <c r="AI225" i="57"/>
  <c r="BJ225" i="57"/>
  <c r="BK225" i="57"/>
  <c r="BL225" i="57"/>
  <c r="BM225" i="57"/>
  <c r="BN225" i="57"/>
  <c r="AB226" i="57"/>
  <c r="AC226" i="57"/>
  <c r="AD226" i="57"/>
  <c r="AE226" i="57"/>
  <c r="AF226" i="57"/>
  <c r="AH226" i="57"/>
  <c r="I226" i="57" s="1"/>
  <c r="AI226" i="57"/>
  <c r="J226" i="57" s="1"/>
  <c r="BJ226" i="57"/>
  <c r="BK226" i="57"/>
  <c r="BL226" i="57"/>
  <c r="BM226" i="57"/>
  <c r="BN226" i="57"/>
  <c r="AB227" i="57"/>
  <c r="AC227" i="57"/>
  <c r="AD227" i="57"/>
  <c r="AE227" i="57"/>
  <c r="AF227" i="57"/>
  <c r="AH227" i="57"/>
  <c r="I227" i="57" s="1"/>
  <c r="AI227" i="57"/>
  <c r="BJ227" i="57"/>
  <c r="BK227" i="57"/>
  <c r="BL227" i="57"/>
  <c r="BM227" i="57"/>
  <c r="BN227" i="57"/>
  <c r="AB228" i="57"/>
  <c r="AC228" i="57"/>
  <c r="AD228" i="57"/>
  <c r="AE228" i="57"/>
  <c r="AF228" i="57"/>
  <c r="AH228" i="57"/>
  <c r="I228" i="57" s="1"/>
  <c r="AI228" i="57"/>
  <c r="J228" i="57" s="1"/>
  <c r="BJ228" i="57"/>
  <c r="BK228" i="57"/>
  <c r="BL228" i="57"/>
  <c r="BM228" i="57"/>
  <c r="BN228" i="57"/>
  <c r="AB229" i="57"/>
  <c r="AC229" i="57"/>
  <c r="AD229" i="57"/>
  <c r="AE229" i="57"/>
  <c r="AF229" i="57"/>
  <c r="AH229" i="57"/>
  <c r="I229" i="57" s="1"/>
  <c r="AI229" i="57"/>
  <c r="BJ229" i="57"/>
  <c r="BK229" i="57"/>
  <c r="BL229" i="57"/>
  <c r="BM229" i="57"/>
  <c r="BN229" i="57"/>
  <c r="AB230" i="57"/>
  <c r="AC230" i="57"/>
  <c r="AD230" i="57"/>
  <c r="AE230" i="57"/>
  <c r="AF230" i="57"/>
  <c r="AH230" i="57"/>
  <c r="AI230" i="57"/>
  <c r="BJ230" i="57"/>
  <c r="BK230" i="57"/>
  <c r="BL230" i="57"/>
  <c r="BM230" i="57"/>
  <c r="BN230" i="57"/>
  <c r="AB231" i="57"/>
  <c r="AC231" i="57"/>
  <c r="AD231" i="57"/>
  <c r="AE231" i="57"/>
  <c r="AF231" i="57"/>
  <c r="AH231" i="57"/>
  <c r="AI231" i="57"/>
  <c r="BJ231" i="57"/>
  <c r="BK231" i="57"/>
  <c r="BL231" i="57"/>
  <c r="BM231" i="57"/>
  <c r="BN231" i="57"/>
  <c r="AB232" i="57"/>
  <c r="AC232" i="57"/>
  <c r="AD232" i="57"/>
  <c r="AE232" i="57"/>
  <c r="AF232" i="57"/>
  <c r="AH232" i="57"/>
  <c r="I232" i="57" s="1"/>
  <c r="AI232" i="57"/>
  <c r="BJ232" i="57"/>
  <c r="BK232" i="57"/>
  <c r="BL232" i="57"/>
  <c r="BM232" i="57"/>
  <c r="BN232" i="57"/>
  <c r="AB233" i="57"/>
  <c r="AC233" i="57"/>
  <c r="AD233" i="57"/>
  <c r="AE233" i="57"/>
  <c r="AF233" i="57"/>
  <c r="AH233" i="57"/>
  <c r="I233" i="57" s="1"/>
  <c r="AI233" i="57"/>
  <c r="BJ233" i="57"/>
  <c r="BK233" i="57"/>
  <c r="BL233" i="57"/>
  <c r="BM233" i="57"/>
  <c r="BN233" i="57"/>
  <c r="AB234" i="57"/>
  <c r="AC234" i="57"/>
  <c r="AD234" i="57"/>
  <c r="AE234" i="57"/>
  <c r="AF234" i="57"/>
  <c r="AH234" i="57"/>
  <c r="I234" i="57" s="1"/>
  <c r="AI234" i="57"/>
  <c r="BJ234" i="57"/>
  <c r="BK234" i="57"/>
  <c r="BL234" i="57"/>
  <c r="BM234" i="57"/>
  <c r="BN234" i="57"/>
  <c r="AB235" i="57"/>
  <c r="AC235" i="57"/>
  <c r="AD235" i="57"/>
  <c r="AE235" i="57"/>
  <c r="AF235" i="57"/>
  <c r="AH235" i="57"/>
  <c r="AI235" i="57"/>
  <c r="BJ235" i="57"/>
  <c r="BK235" i="57"/>
  <c r="BL235" i="57"/>
  <c r="BM235" i="57"/>
  <c r="BN235" i="57"/>
  <c r="AB236" i="57"/>
  <c r="AC236" i="57"/>
  <c r="AD236" i="57"/>
  <c r="AE236" i="57"/>
  <c r="AF236" i="57"/>
  <c r="AH236" i="57"/>
  <c r="AI236" i="57"/>
  <c r="BJ236" i="57"/>
  <c r="BK236" i="57"/>
  <c r="BL236" i="57"/>
  <c r="BM236" i="57"/>
  <c r="BN236" i="57"/>
  <c r="AB237" i="57"/>
  <c r="AC237" i="57"/>
  <c r="AD237" i="57"/>
  <c r="AE237" i="57"/>
  <c r="AF237" i="57"/>
  <c r="AH237" i="57"/>
  <c r="I237" i="57" s="1"/>
  <c r="AI237" i="57"/>
  <c r="BJ237" i="57"/>
  <c r="BK237" i="57"/>
  <c r="BL237" i="57"/>
  <c r="BM237" i="57"/>
  <c r="BN237" i="57"/>
  <c r="AB238" i="57"/>
  <c r="AC238" i="57"/>
  <c r="AD238" i="57"/>
  <c r="AE238" i="57"/>
  <c r="AF238" i="57"/>
  <c r="AH238" i="57"/>
  <c r="AI238" i="57"/>
  <c r="BJ238" i="57"/>
  <c r="BK238" i="57"/>
  <c r="BL238" i="57"/>
  <c r="BM238" i="57"/>
  <c r="BN238" i="57"/>
  <c r="AB239" i="57"/>
  <c r="AC239" i="57"/>
  <c r="AD239" i="57"/>
  <c r="AE239" i="57"/>
  <c r="AF239" i="57"/>
  <c r="AH239" i="57"/>
  <c r="I239" i="57" s="1"/>
  <c r="AI239" i="57"/>
  <c r="BJ239" i="57"/>
  <c r="BK239" i="57"/>
  <c r="BL239" i="57"/>
  <c r="BM239" i="57"/>
  <c r="BN239" i="57"/>
  <c r="AB240" i="57"/>
  <c r="AC240" i="57"/>
  <c r="AD240" i="57"/>
  <c r="AE240" i="57"/>
  <c r="AF240" i="57"/>
  <c r="AH240" i="57"/>
  <c r="I240" i="57" s="1"/>
  <c r="AI240" i="57"/>
  <c r="J240" i="57" s="1"/>
  <c r="BJ240" i="57"/>
  <c r="BK240" i="57"/>
  <c r="BL240" i="57"/>
  <c r="BM240" i="57"/>
  <c r="BN240" i="57"/>
  <c r="AB241" i="57"/>
  <c r="AC241" i="57"/>
  <c r="AD241" i="57"/>
  <c r="AE241" i="57"/>
  <c r="AF241" i="57"/>
  <c r="AH241" i="57"/>
  <c r="AI241" i="57"/>
  <c r="BJ241" i="57"/>
  <c r="BK241" i="57"/>
  <c r="BL241" i="57"/>
  <c r="BM241" i="57"/>
  <c r="BN241" i="57"/>
  <c r="AB242" i="57"/>
  <c r="AC242" i="57"/>
  <c r="AD242" i="57"/>
  <c r="AE242" i="57"/>
  <c r="AF242" i="57"/>
  <c r="AH242" i="57"/>
  <c r="AI242" i="57"/>
  <c r="BJ242" i="57"/>
  <c r="BK242" i="57"/>
  <c r="BL242" i="57"/>
  <c r="BM242" i="57"/>
  <c r="BN242" i="57"/>
  <c r="AB243" i="57"/>
  <c r="AC243" i="57"/>
  <c r="AD243" i="57"/>
  <c r="AE243" i="57"/>
  <c r="AF243" i="57"/>
  <c r="AH243" i="57"/>
  <c r="I243" i="57" s="1"/>
  <c r="AI243" i="57"/>
  <c r="BJ243" i="57"/>
  <c r="BK243" i="57"/>
  <c r="BL243" i="57"/>
  <c r="BM243" i="57"/>
  <c r="BN243" i="57"/>
  <c r="AB244" i="57"/>
  <c r="AC244" i="57"/>
  <c r="AD244" i="57"/>
  <c r="AE244" i="57"/>
  <c r="AF244" i="57"/>
  <c r="AH244" i="57"/>
  <c r="I244" i="57" s="1"/>
  <c r="AI244" i="57"/>
  <c r="J244" i="57" s="1"/>
  <c r="BJ244" i="57"/>
  <c r="BK244" i="57"/>
  <c r="BL244" i="57"/>
  <c r="BM244" i="57"/>
  <c r="BN244" i="57"/>
  <c r="AB245" i="57"/>
  <c r="AC245" i="57"/>
  <c r="AD245" i="57"/>
  <c r="AE245" i="57"/>
  <c r="AF245" i="57"/>
  <c r="AH245" i="57"/>
  <c r="AI245" i="57"/>
  <c r="BJ245" i="57"/>
  <c r="BK245" i="57"/>
  <c r="BL245" i="57"/>
  <c r="BM245" i="57"/>
  <c r="BN245" i="57"/>
  <c r="AB246" i="57"/>
  <c r="AC246" i="57"/>
  <c r="AD246" i="57"/>
  <c r="AE246" i="57"/>
  <c r="AF246" i="57"/>
  <c r="AH246" i="57"/>
  <c r="AI246" i="57"/>
  <c r="BJ246" i="57"/>
  <c r="BK246" i="57"/>
  <c r="BL246" i="57"/>
  <c r="BM246" i="57"/>
  <c r="BN246" i="57"/>
  <c r="AB247" i="57"/>
  <c r="AC247" i="57"/>
  <c r="AD247" i="57"/>
  <c r="AE247" i="57"/>
  <c r="AF247" i="57"/>
  <c r="AH247" i="57"/>
  <c r="I247" i="57" s="1"/>
  <c r="AI247" i="57"/>
  <c r="BJ247" i="57"/>
  <c r="BK247" i="57"/>
  <c r="BL247" i="57"/>
  <c r="BM247" i="57"/>
  <c r="BN247" i="57"/>
  <c r="AB248" i="57"/>
  <c r="AC248" i="57"/>
  <c r="AD248" i="57"/>
  <c r="AE248" i="57"/>
  <c r="AF248" i="57"/>
  <c r="AH248" i="57"/>
  <c r="AI248" i="57"/>
  <c r="BJ248" i="57"/>
  <c r="BK248" i="57"/>
  <c r="BL248" i="57"/>
  <c r="BM248" i="57"/>
  <c r="BN248" i="57"/>
  <c r="AB249" i="57"/>
  <c r="AC249" i="57"/>
  <c r="AD249" i="57"/>
  <c r="AE249" i="57"/>
  <c r="AF249" i="57"/>
  <c r="AH249" i="57"/>
  <c r="I249" i="57" s="1"/>
  <c r="AI249" i="57"/>
  <c r="BJ249" i="57"/>
  <c r="BK249" i="57"/>
  <c r="BL249" i="57"/>
  <c r="BM249" i="57"/>
  <c r="BN249" i="57"/>
  <c r="AB250" i="57"/>
  <c r="AC250" i="57"/>
  <c r="AD250" i="57"/>
  <c r="AE250" i="57"/>
  <c r="AF250" i="57"/>
  <c r="AH250" i="57"/>
  <c r="I250" i="57" s="1"/>
  <c r="AI250" i="57"/>
  <c r="BJ250" i="57"/>
  <c r="BK250" i="57"/>
  <c r="BL250" i="57"/>
  <c r="BM250" i="57"/>
  <c r="BN250" i="57"/>
  <c r="AB251" i="57"/>
  <c r="AC251" i="57"/>
  <c r="AD251" i="57"/>
  <c r="AE251" i="57"/>
  <c r="AF251" i="57"/>
  <c r="AH251" i="57"/>
  <c r="AI251" i="57"/>
  <c r="BJ251" i="57"/>
  <c r="BK251" i="57"/>
  <c r="BL251" i="57"/>
  <c r="BM251" i="57"/>
  <c r="BN251" i="57"/>
  <c r="AB252" i="57"/>
  <c r="AC252" i="57"/>
  <c r="AD252" i="57"/>
  <c r="AE252" i="57"/>
  <c r="AF252" i="57"/>
  <c r="AH252" i="57"/>
  <c r="I252" i="57" s="1"/>
  <c r="AI252" i="57"/>
  <c r="BJ252" i="57"/>
  <c r="BK252" i="57"/>
  <c r="BL252" i="57"/>
  <c r="BM252" i="57"/>
  <c r="BN252" i="57"/>
  <c r="AB253" i="57"/>
  <c r="AC253" i="57"/>
  <c r="AD253" i="57"/>
  <c r="AE253" i="57"/>
  <c r="AF253" i="57"/>
  <c r="AH253" i="57"/>
  <c r="AI253" i="57"/>
  <c r="BJ253" i="57"/>
  <c r="BK253" i="57"/>
  <c r="BL253" i="57"/>
  <c r="BM253" i="57"/>
  <c r="BN253" i="57"/>
  <c r="AB254" i="57"/>
  <c r="AC254" i="57"/>
  <c r="AD254" i="57"/>
  <c r="AE254" i="57"/>
  <c r="AF254" i="57"/>
  <c r="AH254" i="57"/>
  <c r="AI254" i="57"/>
  <c r="BJ254" i="57"/>
  <c r="BK254" i="57"/>
  <c r="BL254" i="57"/>
  <c r="BM254" i="57"/>
  <c r="BN254" i="57"/>
  <c r="AB255" i="57"/>
  <c r="AC255" i="57"/>
  <c r="AD255" i="57"/>
  <c r="AE255" i="57"/>
  <c r="AF255" i="57"/>
  <c r="AH255" i="57"/>
  <c r="AI255" i="57"/>
  <c r="BJ255" i="57"/>
  <c r="BK255" i="57"/>
  <c r="BL255" i="57"/>
  <c r="BM255" i="57"/>
  <c r="BN255" i="57"/>
  <c r="AB256" i="57"/>
  <c r="AC256" i="57"/>
  <c r="AD256" i="57"/>
  <c r="AE256" i="57"/>
  <c r="AF256" i="57"/>
  <c r="AH256" i="57"/>
  <c r="AI256" i="57"/>
  <c r="J256" i="57" s="1"/>
  <c r="BJ256" i="57"/>
  <c r="BK256" i="57"/>
  <c r="BL256" i="57"/>
  <c r="BM256" i="57"/>
  <c r="BN256" i="57"/>
  <c r="AB257" i="57"/>
  <c r="AC257" i="57"/>
  <c r="AD257" i="57"/>
  <c r="AE257" i="57"/>
  <c r="AF257" i="57"/>
  <c r="AH257" i="57"/>
  <c r="AI257" i="57"/>
  <c r="BJ257" i="57"/>
  <c r="BK257" i="57"/>
  <c r="BL257" i="57"/>
  <c r="BM257" i="57"/>
  <c r="BN257" i="57"/>
  <c r="AB258" i="57"/>
  <c r="AC258" i="57"/>
  <c r="AD258" i="57"/>
  <c r="AE258" i="57"/>
  <c r="AF258" i="57"/>
  <c r="AH258" i="57"/>
  <c r="I258" i="57" s="1"/>
  <c r="AI258" i="57"/>
  <c r="BJ258" i="57"/>
  <c r="BK258" i="57"/>
  <c r="BL258" i="57"/>
  <c r="BM258" i="57"/>
  <c r="BN258" i="57"/>
  <c r="AB259" i="57"/>
  <c r="AC259" i="57"/>
  <c r="AD259" i="57"/>
  <c r="AE259" i="57"/>
  <c r="AF259" i="57"/>
  <c r="AH259" i="57"/>
  <c r="AI259" i="57"/>
  <c r="BJ259" i="57"/>
  <c r="BK259" i="57"/>
  <c r="BL259" i="57"/>
  <c r="BM259" i="57"/>
  <c r="BN259" i="57"/>
  <c r="AB260" i="57"/>
  <c r="AC260" i="57"/>
  <c r="AD260" i="57"/>
  <c r="AE260" i="57"/>
  <c r="AF260" i="57"/>
  <c r="AH260" i="57"/>
  <c r="AI260" i="57"/>
  <c r="BJ260" i="57"/>
  <c r="BK260" i="57"/>
  <c r="BL260" i="57"/>
  <c r="BM260" i="57"/>
  <c r="BN260" i="57"/>
  <c r="AB261" i="57"/>
  <c r="AC261" i="57"/>
  <c r="AD261" i="57"/>
  <c r="AE261" i="57"/>
  <c r="AF261" i="57"/>
  <c r="AH261" i="57"/>
  <c r="AI261" i="57"/>
  <c r="BJ261" i="57"/>
  <c r="BK261" i="57"/>
  <c r="BL261" i="57"/>
  <c r="BM261" i="57"/>
  <c r="BN261" i="57"/>
  <c r="AB262" i="57"/>
  <c r="AC262" i="57"/>
  <c r="AD262" i="57"/>
  <c r="AE262" i="57"/>
  <c r="AF262" i="57"/>
  <c r="AH262" i="57"/>
  <c r="I262" i="57" s="1"/>
  <c r="AI262" i="57"/>
  <c r="J262" i="57" s="1"/>
  <c r="BJ262" i="57"/>
  <c r="BK262" i="57"/>
  <c r="BL262" i="57"/>
  <c r="BM262" i="57"/>
  <c r="BN262" i="57"/>
  <c r="AB263" i="57"/>
  <c r="AC263" i="57"/>
  <c r="AD263" i="57"/>
  <c r="AE263" i="57"/>
  <c r="AF263" i="57"/>
  <c r="AH263" i="57"/>
  <c r="AI263" i="57"/>
  <c r="BJ263" i="57"/>
  <c r="BK263" i="57"/>
  <c r="BL263" i="57"/>
  <c r="BM263" i="57"/>
  <c r="BN263" i="57"/>
  <c r="AB264" i="57"/>
  <c r="AC264" i="57"/>
  <c r="AD264" i="57"/>
  <c r="AE264" i="57"/>
  <c r="AF264" i="57"/>
  <c r="AH264" i="57"/>
  <c r="AI264" i="57"/>
  <c r="J264" i="57" s="1"/>
  <c r="BJ264" i="57"/>
  <c r="BK264" i="57"/>
  <c r="BL264" i="57"/>
  <c r="BM264" i="57"/>
  <c r="BN264" i="57"/>
  <c r="AB265" i="57"/>
  <c r="AC265" i="57"/>
  <c r="AD265" i="57"/>
  <c r="AE265" i="57"/>
  <c r="AF265" i="57"/>
  <c r="AH265" i="57"/>
  <c r="AI265" i="57"/>
  <c r="BJ265" i="57"/>
  <c r="BK265" i="57"/>
  <c r="BL265" i="57"/>
  <c r="BM265" i="57"/>
  <c r="BN265" i="57"/>
  <c r="AB266" i="57"/>
  <c r="AC266" i="57"/>
  <c r="AD266" i="57"/>
  <c r="AE266" i="57"/>
  <c r="AF266" i="57"/>
  <c r="AH266" i="57"/>
  <c r="AI266" i="57"/>
  <c r="BJ266" i="57"/>
  <c r="BK266" i="57"/>
  <c r="BL266" i="57"/>
  <c r="BM266" i="57"/>
  <c r="BN266" i="57"/>
  <c r="AB267" i="57"/>
  <c r="AC267" i="57"/>
  <c r="AD267" i="57"/>
  <c r="AE267" i="57"/>
  <c r="AF267" i="57"/>
  <c r="AH267" i="57"/>
  <c r="AI267" i="57"/>
  <c r="BJ267" i="57"/>
  <c r="BK267" i="57"/>
  <c r="BL267" i="57"/>
  <c r="BM267" i="57"/>
  <c r="BN267" i="57"/>
  <c r="AB268" i="57"/>
  <c r="AC268" i="57"/>
  <c r="AD268" i="57"/>
  <c r="AE268" i="57"/>
  <c r="AF268" i="57"/>
  <c r="AH268" i="57"/>
  <c r="AI268" i="57"/>
  <c r="BJ268" i="57"/>
  <c r="BK268" i="57"/>
  <c r="BL268" i="57"/>
  <c r="BM268" i="57"/>
  <c r="BN268" i="57"/>
  <c r="AB269" i="57"/>
  <c r="AC269" i="57"/>
  <c r="AD269" i="57"/>
  <c r="AE269" i="57"/>
  <c r="AF269" i="57"/>
  <c r="AH269" i="57"/>
  <c r="AI269" i="57"/>
  <c r="BJ269" i="57"/>
  <c r="BK269" i="57"/>
  <c r="BL269" i="57"/>
  <c r="BM269" i="57"/>
  <c r="BN269" i="57"/>
  <c r="AB270" i="57"/>
  <c r="AC270" i="57"/>
  <c r="AD270" i="57"/>
  <c r="AE270" i="57"/>
  <c r="AF270" i="57"/>
  <c r="AH270" i="57"/>
  <c r="AI270" i="57"/>
  <c r="BJ270" i="57"/>
  <c r="BK270" i="57"/>
  <c r="BL270" i="57"/>
  <c r="BM270" i="57"/>
  <c r="BN270" i="57"/>
  <c r="AB271" i="57"/>
  <c r="AC271" i="57"/>
  <c r="AD271" i="57"/>
  <c r="AE271" i="57"/>
  <c r="AF271" i="57"/>
  <c r="AH271" i="57"/>
  <c r="I271" i="57" s="1"/>
  <c r="AI271" i="57"/>
  <c r="BJ271" i="57"/>
  <c r="BK271" i="57"/>
  <c r="BL271" i="57"/>
  <c r="BM271" i="57"/>
  <c r="BN271" i="57"/>
  <c r="AB272" i="57"/>
  <c r="AC272" i="57"/>
  <c r="AD272" i="57"/>
  <c r="AE272" i="57"/>
  <c r="AF272" i="57"/>
  <c r="AH272" i="57"/>
  <c r="AI272" i="57"/>
  <c r="BJ272" i="57"/>
  <c r="BK272" i="57"/>
  <c r="BL272" i="57"/>
  <c r="BM272" i="57"/>
  <c r="BN272" i="57"/>
  <c r="AB273" i="57"/>
  <c r="AC273" i="57"/>
  <c r="AD273" i="57"/>
  <c r="AE273" i="57"/>
  <c r="AF273" i="57"/>
  <c r="AH273" i="57"/>
  <c r="AI273" i="57"/>
  <c r="BJ273" i="57"/>
  <c r="BK273" i="57"/>
  <c r="BL273" i="57"/>
  <c r="BM273" i="57"/>
  <c r="BN273" i="57"/>
  <c r="AB274" i="57"/>
  <c r="AC274" i="57"/>
  <c r="AD274" i="57"/>
  <c r="AE274" i="57"/>
  <c r="AF274" i="57"/>
  <c r="AH274" i="57"/>
  <c r="I274" i="57" s="1"/>
  <c r="AI274" i="57"/>
  <c r="BJ274" i="57"/>
  <c r="BK274" i="57"/>
  <c r="BL274" i="57"/>
  <c r="BM274" i="57"/>
  <c r="BN274" i="57"/>
  <c r="AB275" i="57"/>
  <c r="AC275" i="57"/>
  <c r="AD275" i="57"/>
  <c r="AE275" i="57"/>
  <c r="AF275" i="57"/>
  <c r="AH275" i="57"/>
  <c r="AI275" i="57"/>
  <c r="BJ275" i="57"/>
  <c r="BK275" i="57"/>
  <c r="BL275" i="57"/>
  <c r="BM275" i="57"/>
  <c r="BN275" i="57"/>
  <c r="AB276" i="57"/>
  <c r="AC276" i="57"/>
  <c r="AD276" i="57"/>
  <c r="AE276" i="57"/>
  <c r="AF276" i="57"/>
  <c r="AH276" i="57"/>
  <c r="I276" i="57" s="1"/>
  <c r="AI276" i="57"/>
  <c r="J276" i="57" s="1"/>
  <c r="BJ276" i="57"/>
  <c r="BK276" i="57"/>
  <c r="BL276" i="57"/>
  <c r="BM276" i="57"/>
  <c r="BN276" i="57"/>
  <c r="AB277" i="57"/>
  <c r="AC277" i="57"/>
  <c r="AD277" i="57"/>
  <c r="AE277" i="57"/>
  <c r="AF277" i="57"/>
  <c r="AH277" i="57"/>
  <c r="AI277" i="57"/>
  <c r="BJ277" i="57"/>
  <c r="BK277" i="57"/>
  <c r="BL277" i="57"/>
  <c r="BM277" i="57"/>
  <c r="BN277" i="57"/>
  <c r="AB278" i="57"/>
  <c r="AC278" i="57"/>
  <c r="AD278" i="57"/>
  <c r="AE278" i="57"/>
  <c r="AF278" i="57"/>
  <c r="AH278" i="57"/>
  <c r="AI278" i="57"/>
  <c r="BJ278" i="57"/>
  <c r="BK278" i="57"/>
  <c r="BL278" i="57"/>
  <c r="BM278" i="57"/>
  <c r="BN278" i="57"/>
  <c r="AB279" i="57"/>
  <c r="AC279" i="57"/>
  <c r="AD279" i="57"/>
  <c r="AE279" i="57"/>
  <c r="AF279" i="57"/>
  <c r="AH279" i="57"/>
  <c r="I279" i="57" s="1"/>
  <c r="AI279" i="57"/>
  <c r="BJ279" i="57"/>
  <c r="BK279" i="57"/>
  <c r="BL279" i="57"/>
  <c r="BM279" i="57"/>
  <c r="BN279" i="57"/>
  <c r="AB280" i="57"/>
  <c r="AC280" i="57"/>
  <c r="AD280" i="57"/>
  <c r="AE280" i="57"/>
  <c r="AF280" i="57"/>
  <c r="AH280" i="57"/>
  <c r="AI280" i="57"/>
  <c r="J280" i="57" s="1"/>
  <c r="BJ280" i="57"/>
  <c r="BK280" i="57"/>
  <c r="BL280" i="57"/>
  <c r="BM280" i="57"/>
  <c r="BN280" i="57"/>
  <c r="AB281" i="57"/>
  <c r="AC281" i="57"/>
  <c r="AD281" i="57"/>
  <c r="AE281" i="57"/>
  <c r="AF281" i="57"/>
  <c r="AH281" i="57"/>
  <c r="AI281" i="57"/>
  <c r="BJ281" i="57"/>
  <c r="BK281" i="57"/>
  <c r="BL281" i="57"/>
  <c r="BM281" i="57"/>
  <c r="BN281" i="57"/>
  <c r="AB282" i="57"/>
  <c r="AC282" i="57"/>
  <c r="AD282" i="57"/>
  <c r="AE282" i="57"/>
  <c r="AF282" i="57"/>
  <c r="AH282" i="57"/>
  <c r="AI282" i="57"/>
  <c r="J282" i="57" s="1"/>
  <c r="BJ282" i="57"/>
  <c r="BK282" i="57"/>
  <c r="BL282" i="57"/>
  <c r="BM282" i="57"/>
  <c r="BN282" i="57"/>
  <c r="AB283" i="57"/>
  <c r="AC283" i="57"/>
  <c r="AD283" i="57"/>
  <c r="AE283" i="57"/>
  <c r="AF283" i="57"/>
  <c r="AH283" i="57"/>
  <c r="I283" i="57" s="1"/>
  <c r="AI283" i="57"/>
  <c r="BJ283" i="57"/>
  <c r="BK283" i="57"/>
  <c r="BL283" i="57"/>
  <c r="BM283" i="57"/>
  <c r="BN283" i="57"/>
  <c r="AB284" i="57"/>
  <c r="AC284" i="57"/>
  <c r="AD284" i="57"/>
  <c r="AE284" i="57"/>
  <c r="AF284" i="57"/>
  <c r="AH284" i="57"/>
  <c r="AI284" i="57"/>
  <c r="BJ284" i="57"/>
  <c r="BK284" i="57"/>
  <c r="BL284" i="57"/>
  <c r="BM284" i="57"/>
  <c r="BN284" i="57"/>
  <c r="AB285" i="57"/>
  <c r="AC285" i="57"/>
  <c r="AD285" i="57"/>
  <c r="AE285" i="57"/>
  <c r="AF285" i="57"/>
  <c r="AH285" i="57"/>
  <c r="AI285" i="57"/>
  <c r="BJ285" i="57"/>
  <c r="BK285" i="57"/>
  <c r="BL285" i="57"/>
  <c r="BM285" i="57"/>
  <c r="BN285" i="57"/>
  <c r="AB286" i="57"/>
  <c r="AC286" i="57"/>
  <c r="AD286" i="57"/>
  <c r="AE286" i="57"/>
  <c r="AF286" i="57"/>
  <c r="AH286" i="57"/>
  <c r="AI286" i="57"/>
  <c r="BJ286" i="57"/>
  <c r="BK286" i="57"/>
  <c r="BL286" i="57"/>
  <c r="BM286" i="57"/>
  <c r="BN286" i="57"/>
  <c r="AB287" i="57"/>
  <c r="AC287" i="57"/>
  <c r="AD287" i="57"/>
  <c r="AE287" i="57"/>
  <c r="AF287" i="57"/>
  <c r="AH287" i="57"/>
  <c r="I287" i="57" s="1"/>
  <c r="AI287" i="57"/>
  <c r="BJ287" i="57"/>
  <c r="BK287" i="57"/>
  <c r="BL287" i="57"/>
  <c r="BM287" i="57"/>
  <c r="BN287" i="57"/>
  <c r="AB288" i="57"/>
  <c r="AC288" i="57"/>
  <c r="AD288" i="57"/>
  <c r="AE288" i="57"/>
  <c r="AF288" i="57"/>
  <c r="AH288" i="57"/>
  <c r="AI288" i="57"/>
  <c r="BJ288" i="57"/>
  <c r="BK288" i="57"/>
  <c r="BL288" i="57"/>
  <c r="BM288" i="57"/>
  <c r="BN288" i="57"/>
  <c r="AB289" i="57"/>
  <c r="AC289" i="57"/>
  <c r="AD289" i="57"/>
  <c r="AE289" i="57"/>
  <c r="AF289" i="57"/>
  <c r="AH289" i="57"/>
  <c r="AI289" i="57"/>
  <c r="BJ289" i="57"/>
  <c r="BK289" i="57"/>
  <c r="BL289" i="57"/>
  <c r="BM289" i="57"/>
  <c r="BN289" i="57"/>
  <c r="AB290" i="57"/>
  <c r="AC290" i="57"/>
  <c r="AD290" i="57"/>
  <c r="AE290" i="57"/>
  <c r="AF290" i="57"/>
  <c r="AH290" i="57"/>
  <c r="AI290" i="57"/>
  <c r="BJ290" i="57"/>
  <c r="BK290" i="57"/>
  <c r="BL290" i="57"/>
  <c r="BM290" i="57"/>
  <c r="BN290" i="57"/>
  <c r="AB291" i="57"/>
  <c r="AC291" i="57"/>
  <c r="AD291" i="57"/>
  <c r="AE291" i="57"/>
  <c r="AF291" i="57"/>
  <c r="AH291" i="57"/>
  <c r="AI291" i="57"/>
  <c r="BJ291" i="57"/>
  <c r="BK291" i="57"/>
  <c r="BL291" i="57"/>
  <c r="BM291" i="57"/>
  <c r="BN291" i="57"/>
  <c r="AB292" i="57"/>
  <c r="AC292" i="57"/>
  <c r="AD292" i="57"/>
  <c r="AE292" i="57"/>
  <c r="AF292" i="57"/>
  <c r="AH292" i="57"/>
  <c r="I292" i="57" s="1"/>
  <c r="AI292" i="57"/>
  <c r="BJ292" i="57"/>
  <c r="BK292" i="57"/>
  <c r="BL292" i="57"/>
  <c r="BM292" i="57"/>
  <c r="BN292" i="57"/>
  <c r="AB293" i="57"/>
  <c r="AC293" i="57"/>
  <c r="AD293" i="57"/>
  <c r="AE293" i="57"/>
  <c r="AF293" i="57"/>
  <c r="AH293" i="57"/>
  <c r="AI293" i="57"/>
  <c r="BJ293" i="57"/>
  <c r="BK293" i="57"/>
  <c r="BL293" i="57"/>
  <c r="BM293" i="57"/>
  <c r="BN293" i="57"/>
  <c r="AB294" i="57"/>
  <c r="AC294" i="57"/>
  <c r="AD294" i="57"/>
  <c r="AE294" i="57"/>
  <c r="AF294" i="57"/>
  <c r="AH294" i="57"/>
  <c r="AI294" i="57"/>
  <c r="BJ294" i="57"/>
  <c r="BK294" i="57"/>
  <c r="BL294" i="57"/>
  <c r="BM294" i="57"/>
  <c r="BN294" i="57"/>
  <c r="AB295" i="57"/>
  <c r="AC295" i="57"/>
  <c r="AD295" i="57"/>
  <c r="AE295" i="57"/>
  <c r="AF295" i="57"/>
  <c r="AH295" i="57"/>
  <c r="AI295" i="57"/>
  <c r="BJ295" i="57"/>
  <c r="BK295" i="57"/>
  <c r="BL295" i="57"/>
  <c r="BM295" i="57"/>
  <c r="BN295" i="57"/>
  <c r="AB296" i="57"/>
  <c r="AC296" i="57"/>
  <c r="AD296" i="57"/>
  <c r="AE296" i="57"/>
  <c r="AF296" i="57"/>
  <c r="AH296" i="57"/>
  <c r="AI296" i="57"/>
  <c r="BJ296" i="57"/>
  <c r="BK296" i="57"/>
  <c r="BL296" i="57"/>
  <c r="BM296" i="57"/>
  <c r="BN296" i="57"/>
  <c r="AB297" i="57"/>
  <c r="AC297" i="57"/>
  <c r="AD297" i="57"/>
  <c r="AE297" i="57"/>
  <c r="AF297" i="57"/>
  <c r="AH297" i="57"/>
  <c r="AI297" i="57"/>
  <c r="BJ297" i="57"/>
  <c r="BK297" i="57"/>
  <c r="BL297" i="57"/>
  <c r="BM297" i="57"/>
  <c r="BN297" i="57"/>
  <c r="AB298" i="57"/>
  <c r="AC298" i="57"/>
  <c r="AD298" i="57"/>
  <c r="AE298" i="57"/>
  <c r="AF298" i="57"/>
  <c r="AH298" i="57"/>
  <c r="AI298" i="57"/>
  <c r="J298" i="57" s="1"/>
  <c r="BJ298" i="57"/>
  <c r="BK298" i="57"/>
  <c r="BL298" i="57"/>
  <c r="BM298" i="57"/>
  <c r="BN298" i="57"/>
  <c r="AB299" i="57"/>
  <c r="AC299" i="57"/>
  <c r="AD299" i="57"/>
  <c r="AE299" i="57"/>
  <c r="AF299" i="57"/>
  <c r="AH299" i="57"/>
  <c r="AI299" i="57"/>
  <c r="BJ299" i="57"/>
  <c r="BK299" i="57"/>
  <c r="BL299" i="57"/>
  <c r="BM299" i="57"/>
  <c r="BN299" i="57"/>
  <c r="AB300" i="57"/>
  <c r="AC300" i="57"/>
  <c r="AD300" i="57"/>
  <c r="AE300" i="57"/>
  <c r="AF300" i="57"/>
  <c r="AH300" i="57"/>
  <c r="AI300" i="57"/>
  <c r="BJ300" i="57"/>
  <c r="BK300" i="57"/>
  <c r="BL300" i="57"/>
  <c r="BM300" i="57"/>
  <c r="BN300" i="57"/>
  <c r="AB301" i="57"/>
  <c r="AC301" i="57"/>
  <c r="AD301" i="57"/>
  <c r="AE301" i="57"/>
  <c r="AF301" i="57"/>
  <c r="AH301" i="57"/>
  <c r="AI301" i="57"/>
  <c r="BJ301" i="57"/>
  <c r="BK301" i="57"/>
  <c r="BL301" i="57"/>
  <c r="BM301" i="57"/>
  <c r="BN301" i="57"/>
  <c r="AB302" i="57"/>
  <c r="AC302" i="57"/>
  <c r="AD302" i="57"/>
  <c r="AE302" i="57"/>
  <c r="AF302" i="57"/>
  <c r="AH302" i="57"/>
  <c r="AI302" i="57"/>
  <c r="BJ302" i="57"/>
  <c r="BK302" i="57"/>
  <c r="BL302" i="57"/>
  <c r="BM302" i="57"/>
  <c r="BN302" i="57"/>
  <c r="AB303" i="57"/>
  <c r="AC303" i="57"/>
  <c r="AD303" i="57"/>
  <c r="AE303" i="57"/>
  <c r="AF303" i="57"/>
  <c r="AH303" i="57"/>
  <c r="I303" i="57" s="1"/>
  <c r="AI303" i="57"/>
  <c r="BJ303" i="57"/>
  <c r="BK303" i="57"/>
  <c r="BL303" i="57"/>
  <c r="BM303" i="57"/>
  <c r="BN303" i="57"/>
  <c r="AB304" i="57"/>
  <c r="AC304" i="57"/>
  <c r="AD304" i="57"/>
  <c r="AE304" i="57"/>
  <c r="AF304" i="57"/>
  <c r="AH304" i="57"/>
  <c r="AI304" i="57"/>
  <c r="BJ304" i="57"/>
  <c r="BK304" i="57"/>
  <c r="BL304" i="57"/>
  <c r="BM304" i="57"/>
  <c r="BN304" i="57"/>
  <c r="AB305" i="57"/>
  <c r="AC305" i="57"/>
  <c r="AD305" i="57"/>
  <c r="AE305" i="57"/>
  <c r="AF305" i="57"/>
  <c r="AH305" i="57"/>
  <c r="AI305" i="57"/>
  <c r="BJ305" i="57"/>
  <c r="BK305" i="57"/>
  <c r="BL305" i="57"/>
  <c r="BM305" i="57"/>
  <c r="BN305" i="57"/>
  <c r="AB306" i="57"/>
  <c r="AC306" i="57"/>
  <c r="AD306" i="57"/>
  <c r="AE306" i="57"/>
  <c r="AF306" i="57"/>
  <c r="AH306" i="57"/>
  <c r="I306" i="57" s="1"/>
  <c r="AI306" i="57"/>
  <c r="BJ306" i="57"/>
  <c r="BK306" i="57"/>
  <c r="BL306" i="57"/>
  <c r="BM306" i="57"/>
  <c r="BN306" i="57"/>
  <c r="AB307" i="57"/>
  <c r="AC307" i="57"/>
  <c r="AD307" i="57"/>
  <c r="AE307" i="57"/>
  <c r="AF307" i="57"/>
  <c r="AH307" i="57"/>
  <c r="AI307" i="57"/>
  <c r="BJ307" i="57"/>
  <c r="BK307" i="57"/>
  <c r="BL307" i="57"/>
  <c r="BM307" i="57"/>
  <c r="BN307" i="57"/>
  <c r="AB308" i="57"/>
  <c r="AC308" i="57"/>
  <c r="AD308" i="57"/>
  <c r="AE308" i="57"/>
  <c r="AF308" i="57"/>
  <c r="AH308" i="57"/>
  <c r="I308" i="57" s="1"/>
  <c r="AI308" i="57"/>
  <c r="J308" i="57" s="1"/>
  <c r="BJ308" i="57"/>
  <c r="BK308" i="57"/>
  <c r="BL308" i="57"/>
  <c r="BM308" i="57"/>
  <c r="BN308" i="57"/>
  <c r="AB309" i="57"/>
  <c r="AC309" i="57"/>
  <c r="AD309" i="57"/>
  <c r="AE309" i="57"/>
  <c r="AF309" i="57"/>
  <c r="AH309" i="57"/>
  <c r="AI309" i="57"/>
  <c r="BJ309" i="57"/>
  <c r="BK309" i="57"/>
  <c r="BL309" i="57"/>
  <c r="BM309" i="57"/>
  <c r="BN309" i="57"/>
  <c r="AB310" i="57"/>
  <c r="AC310" i="57"/>
  <c r="AD310" i="57"/>
  <c r="AE310" i="57"/>
  <c r="AF310" i="57"/>
  <c r="AH310" i="57"/>
  <c r="AI310" i="57"/>
  <c r="BJ310" i="57"/>
  <c r="BK310" i="57"/>
  <c r="BL310" i="57"/>
  <c r="BM310" i="57"/>
  <c r="BN310" i="57"/>
  <c r="AB311" i="57"/>
  <c r="AC311" i="57"/>
  <c r="AD311" i="57"/>
  <c r="AE311" i="57"/>
  <c r="AF311" i="57"/>
  <c r="AH311" i="57"/>
  <c r="I311" i="57" s="1"/>
  <c r="AI311" i="57"/>
  <c r="BJ311" i="57"/>
  <c r="BK311" i="57"/>
  <c r="BL311" i="57"/>
  <c r="BM311" i="57"/>
  <c r="BN311" i="57"/>
  <c r="AB312" i="57"/>
  <c r="AC312" i="57"/>
  <c r="AD312" i="57"/>
  <c r="AE312" i="57"/>
  <c r="AF312" i="57"/>
  <c r="AH312" i="57"/>
  <c r="AI312" i="57"/>
  <c r="J312" i="57" s="1"/>
  <c r="BJ312" i="57"/>
  <c r="BK312" i="57"/>
  <c r="BL312" i="57"/>
  <c r="BM312" i="57"/>
  <c r="BN312" i="57"/>
  <c r="AB313" i="57"/>
  <c r="AC313" i="57"/>
  <c r="AD313" i="57"/>
  <c r="AE313" i="57"/>
  <c r="AF313" i="57"/>
  <c r="AH313" i="57"/>
  <c r="AI313" i="57"/>
  <c r="BJ313" i="57"/>
  <c r="BK313" i="57"/>
  <c r="BL313" i="57"/>
  <c r="BM313" i="57"/>
  <c r="BN313" i="57"/>
  <c r="AB314" i="57"/>
  <c r="AC314" i="57"/>
  <c r="AD314" i="57"/>
  <c r="AE314" i="57"/>
  <c r="AF314" i="57"/>
  <c r="AH314" i="57"/>
  <c r="AI314" i="57"/>
  <c r="BJ314" i="57"/>
  <c r="BK314" i="57"/>
  <c r="BL314" i="57"/>
  <c r="BM314" i="57"/>
  <c r="BN314" i="57"/>
  <c r="AB315" i="57"/>
  <c r="AC315" i="57"/>
  <c r="AD315" i="57"/>
  <c r="AE315" i="57"/>
  <c r="AF315" i="57"/>
  <c r="AH315" i="57"/>
  <c r="AI315" i="57"/>
  <c r="BJ315" i="57"/>
  <c r="BK315" i="57"/>
  <c r="BL315" i="57"/>
  <c r="BM315" i="57"/>
  <c r="BN315" i="57"/>
  <c r="AB316" i="57"/>
  <c r="AC316" i="57"/>
  <c r="AD316" i="57"/>
  <c r="AE316" i="57"/>
  <c r="AF316" i="57"/>
  <c r="AH316" i="57"/>
  <c r="AI316" i="57"/>
  <c r="BJ316" i="57"/>
  <c r="BK316" i="57"/>
  <c r="BL316" i="57"/>
  <c r="BM316" i="57"/>
  <c r="BN316" i="57"/>
  <c r="AB317" i="57"/>
  <c r="AC317" i="57"/>
  <c r="AD317" i="57"/>
  <c r="AE317" i="57"/>
  <c r="AF317" i="57"/>
  <c r="AH317" i="57"/>
  <c r="AI317" i="57"/>
  <c r="BJ317" i="57"/>
  <c r="BK317" i="57"/>
  <c r="BL317" i="57"/>
  <c r="BM317" i="57"/>
  <c r="BN317" i="57"/>
  <c r="AB318" i="57"/>
  <c r="AC318" i="57"/>
  <c r="AD318" i="57"/>
  <c r="AE318" i="57"/>
  <c r="AF318" i="57"/>
  <c r="AH318" i="57"/>
  <c r="AI318" i="57"/>
  <c r="BJ318" i="57"/>
  <c r="BK318" i="57"/>
  <c r="BL318" i="57"/>
  <c r="BM318" i="57"/>
  <c r="BN318" i="57"/>
  <c r="AB319" i="57"/>
  <c r="AC319" i="57"/>
  <c r="AD319" i="57"/>
  <c r="AE319" i="57"/>
  <c r="AF319" i="57"/>
  <c r="AH319" i="57"/>
  <c r="AI319" i="57"/>
  <c r="BJ319" i="57"/>
  <c r="BK319" i="57"/>
  <c r="BL319" i="57"/>
  <c r="BM319" i="57"/>
  <c r="BN319" i="57"/>
  <c r="AB320" i="57"/>
  <c r="AC320" i="57"/>
  <c r="AD320" i="57"/>
  <c r="AE320" i="57"/>
  <c r="AF320" i="57"/>
  <c r="AH320" i="57"/>
  <c r="AI320" i="57"/>
  <c r="BJ320" i="57"/>
  <c r="BK320" i="57"/>
  <c r="BL320" i="57"/>
  <c r="BM320" i="57"/>
  <c r="BN320" i="57"/>
  <c r="AB321" i="57"/>
  <c r="AC321" i="57"/>
  <c r="AD321" i="57"/>
  <c r="AE321" i="57"/>
  <c r="AF321" i="57"/>
  <c r="AH321" i="57"/>
  <c r="AI321" i="57"/>
  <c r="BJ321" i="57"/>
  <c r="BK321" i="57"/>
  <c r="BL321" i="57"/>
  <c r="BM321" i="57"/>
  <c r="BN321" i="57"/>
  <c r="AB322" i="57"/>
  <c r="AC322" i="57"/>
  <c r="AD322" i="57"/>
  <c r="AE322" i="57"/>
  <c r="AF322" i="57"/>
  <c r="AH322" i="57"/>
  <c r="I322" i="57" s="1"/>
  <c r="AI322" i="57"/>
  <c r="BJ322" i="57"/>
  <c r="BK322" i="57"/>
  <c r="BL322" i="57"/>
  <c r="BM322" i="57"/>
  <c r="BN322" i="57"/>
  <c r="AB323" i="57"/>
  <c r="AC323" i="57"/>
  <c r="AD323" i="57"/>
  <c r="AE323" i="57"/>
  <c r="AF323" i="57"/>
  <c r="AH323" i="57"/>
  <c r="AI323" i="57"/>
  <c r="BJ323" i="57"/>
  <c r="BK323" i="57"/>
  <c r="BL323" i="57"/>
  <c r="BM323" i="57"/>
  <c r="BN323" i="57"/>
  <c r="AB324" i="57"/>
  <c r="AC324" i="57"/>
  <c r="AD324" i="57"/>
  <c r="AE324" i="57"/>
  <c r="AF324" i="57"/>
  <c r="AH324" i="57"/>
  <c r="I324" i="57" s="1"/>
  <c r="AI324" i="57"/>
  <c r="J324" i="57" s="1"/>
  <c r="BJ324" i="57"/>
  <c r="BK324" i="57"/>
  <c r="BL324" i="57"/>
  <c r="BM324" i="57"/>
  <c r="BN324" i="57"/>
  <c r="AB325" i="57"/>
  <c r="AC325" i="57"/>
  <c r="AD325" i="57"/>
  <c r="AE325" i="57"/>
  <c r="AF325" i="57"/>
  <c r="AH325" i="57"/>
  <c r="AI325" i="57"/>
  <c r="BJ325" i="57"/>
  <c r="BK325" i="57"/>
  <c r="BL325" i="57"/>
  <c r="BM325" i="57"/>
  <c r="BN325" i="57"/>
  <c r="AB326" i="57"/>
  <c r="AC326" i="57"/>
  <c r="AD326" i="57"/>
  <c r="AE326" i="57"/>
  <c r="AF326" i="57"/>
  <c r="AH326" i="57"/>
  <c r="AI326" i="57"/>
  <c r="J326" i="57" s="1"/>
  <c r="BJ326" i="57"/>
  <c r="BK326" i="57"/>
  <c r="BL326" i="57"/>
  <c r="BM326" i="57"/>
  <c r="BN326" i="57"/>
  <c r="AB327" i="57"/>
  <c r="AC327" i="57"/>
  <c r="AD327" i="57"/>
  <c r="AE327" i="57"/>
  <c r="AF327" i="57"/>
  <c r="AH327" i="57"/>
  <c r="I327" i="57" s="1"/>
  <c r="AI327" i="57"/>
  <c r="BJ327" i="57"/>
  <c r="BK327" i="57"/>
  <c r="BL327" i="57"/>
  <c r="BM327" i="57"/>
  <c r="BN327" i="57"/>
  <c r="AB328" i="57"/>
  <c r="AC328" i="57"/>
  <c r="AD328" i="57"/>
  <c r="AE328" i="57"/>
  <c r="AF328" i="57"/>
  <c r="AH328" i="57"/>
  <c r="I328" i="57" s="1"/>
  <c r="AI328" i="57"/>
  <c r="J328" i="57" s="1"/>
  <c r="BJ328" i="57"/>
  <c r="BK328" i="57"/>
  <c r="BL328" i="57"/>
  <c r="BM328" i="57"/>
  <c r="BN328" i="57"/>
  <c r="AB329" i="57"/>
  <c r="AC329" i="57"/>
  <c r="AD329" i="57"/>
  <c r="AE329" i="57"/>
  <c r="AF329" i="57"/>
  <c r="AH329" i="57"/>
  <c r="AI329" i="57"/>
  <c r="BJ329" i="57"/>
  <c r="BK329" i="57"/>
  <c r="BL329" i="57"/>
  <c r="BM329" i="57"/>
  <c r="BN329" i="57"/>
  <c r="AB330" i="57"/>
  <c r="AC330" i="57"/>
  <c r="AD330" i="57"/>
  <c r="AE330" i="57"/>
  <c r="AF330" i="57"/>
  <c r="AH330" i="57"/>
  <c r="AI330" i="57"/>
  <c r="BJ330" i="57"/>
  <c r="BK330" i="57"/>
  <c r="BL330" i="57"/>
  <c r="BM330" i="57"/>
  <c r="BN330" i="57"/>
  <c r="AB331" i="57"/>
  <c r="AC331" i="57"/>
  <c r="AD331" i="57"/>
  <c r="AE331" i="57"/>
  <c r="AF331" i="57"/>
  <c r="AH331" i="57"/>
  <c r="AI331" i="57"/>
  <c r="BJ331" i="57"/>
  <c r="BK331" i="57"/>
  <c r="BL331" i="57"/>
  <c r="BM331" i="57"/>
  <c r="BN331" i="57"/>
  <c r="AB332" i="57"/>
  <c r="AC332" i="57"/>
  <c r="AD332" i="57"/>
  <c r="AE332" i="57"/>
  <c r="AF332" i="57"/>
  <c r="AH332" i="57"/>
  <c r="AI332" i="57"/>
  <c r="BJ332" i="57"/>
  <c r="BK332" i="57"/>
  <c r="BL332" i="57"/>
  <c r="BM332" i="57"/>
  <c r="BN332" i="57"/>
  <c r="AB333" i="57"/>
  <c r="AC333" i="57"/>
  <c r="AD333" i="57"/>
  <c r="AE333" i="57"/>
  <c r="AF333" i="57"/>
  <c r="AH333" i="57"/>
  <c r="AI333" i="57"/>
  <c r="BJ333" i="57"/>
  <c r="BK333" i="57"/>
  <c r="BL333" i="57"/>
  <c r="BM333" i="57"/>
  <c r="BN333" i="57"/>
  <c r="AB334" i="57"/>
  <c r="AC334" i="57"/>
  <c r="AD334" i="57"/>
  <c r="AE334" i="57"/>
  <c r="AF334" i="57"/>
  <c r="AH334" i="57"/>
  <c r="AI334" i="57"/>
  <c r="BJ334" i="57"/>
  <c r="BK334" i="57"/>
  <c r="BL334" i="57"/>
  <c r="BM334" i="57"/>
  <c r="BN334" i="57"/>
  <c r="AB335" i="57"/>
  <c r="AC335" i="57"/>
  <c r="AD335" i="57"/>
  <c r="AE335" i="57"/>
  <c r="AF335" i="57"/>
  <c r="AH335" i="57"/>
  <c r="I335" i="57" s="1"/>
  <c r="AI335" i="57"/>
  <c r="BJ335" i="57"/>
  <c r="BK335" i="57"/>
  <c r="BL335" i="57"/>
  <c r="BM335" i="57"/>
  <c r="BN335" i="57"/>
  <c r="AB336" i="57"/>
  <c r="AC336" i="57"/>
  <c r="AD336" i="57"/>
  <c r="AE336" i="57"/>
  <c r="AF336" i="57"/>
  <c r="AH336" i="57"/>
  <c r="AI336" i="57"/>
  <c r="BJ336" i="57"/>
  <c r="BK336" i="57"/>
  <c r="BL336" i="57"/>
  <c r="BM336" i="57"/>
  <c r="BN336" i="57"/>
  <c r="AB337" i="57"/>
  <c r="AC337" i="57"/>
  <c r="AD337" i="57"/>
  <c r="AE337" i="57"/>
  <c r="AF337" i="57"/>
  <c r="AH337" i="57"/>
  <c r="AI337" i="57"/>
  <c r="BJ337" i="57"/>
  <c r="BK337" i="57"/>
  <c r="BL337" i="57"/>
  <c r="BM337" i="57"/>
  <c r="BN337" i="57"/>
  <c r="AB338" i="57"/>
  <c r="AC338" i="57"/>
  <c r="AD338" i="57"/>
  <c r="AE338" i="57"/>
  <c r="AF338" i="57"/>
  <c r="AH338" i="57"/>
  <c r="I338" i="57" s="1"/>
  <c r="AI338" i="57"/>
  <c r="BJ338" i="57"/>
  <c r="BK338" i="57"/>
  <c r="BL338" i="57"/>
  <c r="BM338" i="57"/>
  <c r="BN338" i="57"/>
  <c r="AB339" i="57"/>
  <c r="AC339" i="57"/>
  <c r="AD339" i="57"/>
  <c r="AE339" i="57"/>
  <c r="AF339" i="57"/>
  <c r="AH339" i="57"/>
  <c r="AI339" i="57"/>
  <c r="BJ339" i="57"/>
  <c r="BK339" i="57"/>
  <c r="BL339" i="57"/>
  <c r="BM339" i="57"/>
  <c r="BN339" i="57"/>
  <c r="AB340" i="57"/>
  <c r="AC340" i="57"/>
  <c r="AD340" i="57"/>
  <c r="AE340" i="57"/>
  <c r="AF340" i="57"/>
  <c r="AH340" i="57"/>
  <c r="I340" i="57" s="1"/>
  <c r="AI340" i="57"/>
  <c r="J340" i="57" s="1"/>
  <c r="BJ340" i="57"/>
  <c r="BK340" i="57"/>
  <c r="BL340" i="57"/>
  <c r="BM340" i="57"/>
  <c r="BN340" i="57"/>
  <c r="AB341" i="57"/>
  <c r="AC341" i="57"/>
  <c r="AD341" i="57"/>
  <c r="AE341" i="57"/>
  <c r="AF341" i="57"/>
  <c r="AH341" i="57"/>
  <c r="AI341" i="57"/>
  <c r="BJ341" i="57"/>
  <c r="BK341" i="57"/>
  <c r="BL341" i="57"/>
  <c r="BM341" i="57"/>
  <c r="BN341" i="57"/>
  <c r="AB342" i="57"/>
  <c r="AC342" i="57"/>
  <c r="AD342" i="57"/>
  <c r="AE342" i="57"/>
  <c r="AF342" i="57"/>
  <c r="AH342" i="57"/>
  <c r="AI342" i="57"/>
  <c r="BJ342" i="57"/>
  <c r="BK342" i="57"/>
  <c r="BL342" i="57"/>
  <c r="BM342" i="57"/>
  <c r="BN342" i="57"/>
  <c r="AB343" i="57"/>
  <c r="AC343" i="57"/>
  <c r="AD343" i="57"/>
  <c r="AE343" i="57"/>
  <c r="AF343" i="57"/>
  <c r="AH343" i="57"/>
  <c r="AI343" i="57"/>
  <c r="BJ343" i="57"/>
  <c r="BK343" i="57"/>
  <c r="BL343" i="57"/>
  <c r="BM343" i="57"/>
  <c r="BN343" i="57"/>
  <c r="AB344" i="57"/>
  <c r="AC344" i="57"/>
  <c r="AD344" i="57"/>
  <c r="AE344" i="57"/>
  <c r="AF344" i="57"/>
  <c r="AH344" i="57"/>
  <c r="I344" i="57" s="1"/>
  <c r="AI344" i="57"/>
  <c r="J344" i="57" s="1"/>
  <c r="BJ344" i="57"/>
  <c r="BK344" i="57"/>
  <c r="BL344" i="57"/>
  <c r="BM344" i="57"/>
  <c r="BN344" i="57"/>
  <c r="AB345" i="57"/>
  <c r="AC345" i="57"/>
  <c r="AD345" i="57"/>
  <c r="AE345" i="57"/>
  <c r="AF345" i="57"/>
  <c r="AH345" i="57"/>
  <c r="AI345" i="57"/>
  <c r="BJ345" i="57"/>
  <c r="BK345" i="57"/>
  <c r="BL345" i="57"/>
  <c r="BM345" i="57"/>
  <c r="BN345" i="57"/>
  <c r="AB346" i="57"/>
  <c r="AC346" i="57"/>
  <c r="AD346" i="57"/>
  <c r="AE346" i="57"/>
  <c r="AF346" i="57"/>
  <c r="AH346" i="57"/>
  <c r="AI346" i="57"/>
  <c r="J346" i="57" s="1"/>
  <c r="BJ346" i="57"/>
  <c r="BK346" i="57"/>
  <c r="BL346" i="57"/>
  <c r="BM346" i="57"/>
  <c r="BN346" i="57"/>
  <c r="AB347" i="57"/>
  <c r="AC347" i="57"/>
  <c r="AD347" i="57"/>
  <c r="AE347" i="57"/>
  <c r="AF347" i="57"/>
  <c r="AH347" i="57"/>
  <c r="I347" i="57" s="1"/>
  <c r="AI347" i="57"/>
  <c r="BJ347" i="57"/>
  <c r="BK347" i="57"/>
  <c r="BL347" i="57"/>
  <c r="BM347" i="57"/>
  <c r="BN347" i="57"/>
  <c r="AB348" i="57"/>
  <c r="AC348" i="57"/>
  <c r="AD348" i="57"/>
  <c r="AE348" i="57"/>
  <c r="AF348" i="57"/>
  <c r="AH348" i="57"/>
  <c r="AI348" i="57"/>
  <c r="BJ348" i="57"/>
  <c r="BK348" i="57"/>
  <c r="BL348" i="57"/>
  <c r="BM348" i="57"/>
  <c r="BN348" i="57"/>
  <c r="AB349" i="57"/>
  <c r="AC349" i="57"/>
  <c r="AD349" i="57"/>
  <c r="AE349" i="57"/>
  <c r="AF349" i="57"/>
  <c r="AH349" i="57"/>
  <c r="AI349" i="57"/>
  <c r="BJ349" i="57"/>
  <c r="BK349" i="57"/>
  <c r="BL349" i="57"/>
  <c r="BM349" i="57"/>
  <c r="BN349" i="57"/>
  <c r="AB350" i="57"/>
  <c r="AC350" i="57"/>
  <c r="AD350" i="57"/>
  <c r="AE350" i="57"/>
  <c r="AF350" i="57"/>
  <c r="AH350" i="57"/>
  <c r="AI350" i="57"/>
  <c r="BJ350" i="57"/>
  <c r="BK350" i="57"/>
  <c r="BL350" i="57"/>
  <c r="BM350" i="57"/>
  <c r="BN350" i="57"/>
  <c r="AB351" i="57"/>
  <c r="AC351" i="57"/>
  <c r="AD351" i="57"/>
  <c r="AE351" i="57"/>
  <c r="AF351" i="57"/>
  <c r="AH351" i="57"/>
  <c r="I351" i="57" s="1"/>
  <c r="AI351" i="57"/>
  <c r="BJ351" i="57"/>
  <c r="BK351" i="57"/>
  <c r="BL351" i="57"/>
  <c r="BM351" i="57"/>
  <c r="BN351" i="57"/>
  <c r="AB352" i="57"/>
  <c r="AC352" i="57"/>
  <c r="AD352" i="57"/>
  <c r="AE352" i="57"/>
  <c r="AF352" i="57"/>
  <c r="AH352" i="57"/>
  <c r="AI352" i="57"/>
  <c r="BJ352" i="57"/>
  <c r="BK352" i="57"/>
  <c r="BL352" i="57"/>
  <c r="BM352" i="57"/>
  <c r="BN352" i="57"/>
  <c r="AB353" i="57"/>
  <c r="AC353" i="57"/>
  <c r="AD353" i="57"/>
  <c r="AE353" i="57"/>
  <c r="AF353" i="57"/>
  <c r="AH353" i="57"/>
  <c r="AI353" i="57"/>
  <c r="BJ353" i="57"/>
  <c r="BK353" i="57"/>
  <c r="BL353" i="57"/>
  <c r="BM353" i="57"/>
  <c r="BN353" i="57"/>
  <c r="AB354" i="57"/>
  <c r="AC354" i="57"/>
  <c r="AD354" i="57"/>
  <c r="AE354" i="57"/>
  <c r="AF354" i="57"/>
  <c r="AH354" i="57"/>
  <c r="AI354" i="57"/>
  <c r="BJ354" i="57"/>
  <c r="BK354" i="57"/>
  <c r="BL354" i="57"/>
  <c r="BM354" i="57"/>
  <c r="BN354" i="57"/>
  <c r="AB355" i="57"/>
  <c r="AC355" i="57"/>
  <c r="AD355" i="57"/>
  <c r="AE355" i="57"/>
  <c r="AF355" i="57"/>
  <c r="AH355" i="57"/>
  <c r="AI355" i="57"/>
  <c r="BJ355" i="57"/>
  <c r="BK355" i="57"/>
  <c r="BL355" i="57"/>
  <c r="BM355" i="57"/>
  <c r="BN355" i="57"/>
  <c r="AB356" i="57"/>
  <c r="AC356" i="57"/>
  <c r="AD356" i="57"/>
  <c r="AE356" i="57"/>
  <c r="AF356" i="57"/>
  <c r="AH356" i="57"/>
  <c r="I356" i="57" s="1"/>
  <c r="AI356" i="57"/>
  <c r="J356" i="57" s="1"/>
  <c r="BJ356" i="57"/>
  <c r="BK356" i="57"/>
  <c r="BL356" i="57"/>
  <c r="BM356" i="57"/>
  <c r="BN356" i="57"/>
  <c r="AB357" i="57"/>
  <c r="AC357" i="57"/>
  <c r="AD357" i="57"/>
  <c r="AE357" i="57"/>
  <c r="AF357" i="57"/>
  <c r="AH357" i="57"/>
  <c r="AI357" i="57"/>
  <c r="BJ357" i="57"/>
  <c r="BK357" i="57"/>
  <c r="BL357" i="57"/>
  <c r="BM357" i="57"/>
  <c r="BN357" i="57"/>
  <c r="AB358" i="57"/>
  <c r="AC358" i="57"/>
  <c r="AD358" i="57"/>
  <c r="AE358" i="57"/>
  <c r="AF358" i="57"/>
  <c r="AH358" i="57"/>
  <c r="I358" i="57" s="1"/>
  <c r="AI358" i="57"/>
  <c r="J358" i="57" s="1"/>
  <c r="BJ358" i="57"/>
  <c r="BK358" i="57"/>
  <c r="BL358" i="57"/>
  <c r="BM358" i="57"/>
  <c r="BN358" i="57"/>
  <c r="AB359" i="57"/>
  <c r="AC359" i="57"/>
  <c r="AD359" i="57"/>
  <c r="AE359" i="57"/>
  <c r="AF359" i="57"/>
  <c r="AH359" i="57"/>
  <c r="I359" i="57" s="1"/>
  <c r="AI359" i="57"/>
  <c r="BJ359" i="57"/>
  <c r="BK359" i="57"/>
  <c r="BL359" i="57"/>
  <c r="BM359" i="57"/>
  <c r="BN359" i="57"/>
  <c r="AB360" i="57"/>
  <c r="AC360" i="57"/>
  <c r="AD360" i="57"/>
  <c r="AE360" i="57"/>
  <c r="AF360" i="57"/>
  <c r="AH360" i="57"/>
  <c r="AI360" i="57"/>
  <c r="BJ360" i="57"/>
  <c r="BK360" i="57"/>
  <c r="BL360" i="57"/>
  <c r="BM360" i="57"/>
  <c r="BN360" i="57"/>
  <c r="AB361" i="57"/>
  <c r="AC361" i="57"/>
  <c r="AD361" i="57"/>
  <c r="AE361" i="57"/>
  <c r="AF361" i="57"/>
  <c r="AH361" i="57"/>
  <c r="AI361" i="57"/>
  <c r="BJ361" i="57"/>
  <c r="BK361" i="57"/>
  <c r="BL361" i="57"/>
  <c r="BM361" i="57"/>
  <c r="BN361" i="57"/>
  <c r="AB362" i="57"/>
  <c r="AC362" i="57"/>
  <c r="AD362" i="57"/>
  <c r="AE362" i="57"/>
  <c r="AF362" i="57"/>
  <c r="AH362" i="57"/>
  <c r="AI362" i="57"/>
  <c r="J362" i="57" s="1"/>
  <c r="BJ362" i="57"/>
  <c r="BK362" i="57"/>
  <c r="BL362" i="57"/>
  <c r="BM362" i="57"/>
  <c r="BN362" i="57"/>
  <c r="AB363" i="57"/>
  <c r="AC363" i="57"/>
  <c r="AD363" i="57"/>
  <c r="AE363" i="57"/>
  <c r="AF363" i="57"/>
  <c r="AH363" i="57"/>
  <c r="I363" i="57" s="1"/>
  <c r="AI363" i="57"/>
  <c r="BJ363" i="57"/>
  <c r="BK363" i="57"/>
  <c r="BL363" i="57"/>
  <c r="BM363" i="57"/>
  <c r="BN363" i="57"/>
  <c r="AB364" i="57"/>
  <c r="AC364" i="57"/>
  <c r="AD364" i="57"/>
  <c r="AE364" i="57"/>
  <c r="AF364" i="57"/>
  <c r="AH364" i="57"/>
  <c r="AI364" i="57"/>
  <c r="BJ364" i="57"/>
  <c r="BK364" i="57"/>
  <c r="BL364" i="57"/>
  <c r="BM364" i="57"/>
  <c r="BN364" i="57"/>
  <c r="AB365" i="57"/>
  <c r="AC365" i="57"/>
  <c r="AD365" i="57"/>
  <c r="AE365" i="57"/>
  <c r="AF365" i="57"/>
  <c r="AH365" i="57"/>
  <c r="AI365" i="57"/>
  <c r="BJ365" i="57"/>
  <c r="BK365" i="57"/>
  <c r="BL365" i="57"/>
  <c r="BM365" i="57"/>
  <c r="BN365" i="57"/>
  <c r="AB366" i="57"/>
  <c r="AC366" i="57"/>
  <c r="AD366" i="57"/>
  <c r="AE366" i="57"/>
  <c r="AF366" i="57"/>
  <c r="AH366" i="57"/>
  <c r="AI366" i="57"/>
  <c r="BJ366" i="57"/>
  <c r="BK366" i="57"/>
  <c r="BL366" i="57"/>
  <c r="BM366" i="57"/>
  <c r="BN366" i="57"/>
  <c r="AB367" i="57"/>
  <c r="AC367" i="57"/>
  <c r="AD367" i="57"/>
  <c r="AE367" i="57"/>
  <c r="AF367" i="57"/>
  <c r="AH367" i="57"/>
  <c r="AI367" i="57"/>
  <c r="BJ367" i="57"/>
  <c r="BK367" i="57"/>
  <c r="BL367" i="57"/>
  <c r="BM367" i="57"/>
  <c r="BN367" i="57"/>
  <c r="AB368" i="57"/>
  <c r="AC368" i="57"/>
  <c r="AD368" i="57"/>
  <c r="AE368" i="57"/>
  <c r="AF368" i="57"/>
  <c r="AH368" i="57"/>
  <c r="AI368" i="57"/>
  <c r="BJ368" i="57"/>
  <c r="BK368" i="57"/>
  <c r="BL368" i="57"/>
  <c r="BM368" i="57"/>
  <c r="BN368" i="57"/>
  <c r="AB369" i="57"/>
  <c r="AC369" i="57"/>
  <c r="AD369" i="57"/>
  <c r="AE369" i="57"/>
  <c r="AF369" i="57"/>
  <c r="AH369" i="57"/>
  <c r="AI369" i="57"/>
  <c r="BJ369" i="57"/>
  <c r="BK369" i="57"/>
  <c r="BL369" i="57"/>
  <c r="BM369" i="57"/>
  <c r="BN369" i="57"/>
  <c r="AB370" i="57"/>
  <c r="AC370" i="57"/>
  <c r="AD370" i="57"/>
  <c r="AE370" i="57"/>
  <c r="AF370" i="57"/>
  <c r="AH370" i="57"/>
  <c r="AI370" i="57"/>
  <c r="BJ370" i="57"/>
  <c r="BK370" i="57"/>
  <c r="BL370" i="57"/>
  <c r="BM370" i="57"/>
  <c r="BN370" i="57"/>
  <c r="AB371" i="57"/>
  <c r="AC371" i="57"/>
  <c r="AD371" i="57"/>
  <c r="AE371" i="57"/>
  <c r="AF371" i="57"/>
  <c r="AH371" i="57"/>
  <c r="AI371" i="57"/>
  <c r="BJ371" i="57"/>
  <c r="BK371" i="57"/>
  <c r="BL371" i="57"/>
  <c r="BM371" i="57"/>
  <c r="BN371" i="57"/>
  <c r="AB372" i="57"/>
  <c r="AC372" i="57"/>
  <c r="AD372" i="57"/>
  <c r="AE372" i="57"/>
  <c r="AF372" i="57"/>
  <c r="AH372" i="57"/>
  <c r="I372" i="57" s="1"/>
  <c r="AI372" i="57"/>
  <c r="BJ372" i="57"/>
  <c r="BK372" i="57"/>
  <c r="BL372" i="57"/>
  <c r="BM372" i="57"/>
  <c r="BN372" i="57"/>
  <c r="AB373" i="57"/>
  <c r="AC373" i="57"/>
  <c r="AD373" i="57"/>
  <c r="AE373" i="57"/>
  <c r="AF373" i="57"/>
  <c r="AH373" i="57"/>
  <c r="AI373" i="57"/>
  <c r="BJ373" i="57"/>
  <c r="BK373" i="57"/>
  <c r="BL373" i="57"/>
  <c r="BM373" i="57"/>
  <c r="BN373" i="57"/>
  <c r="AB374" i="57"/>
  <c r="AC374" i="57"/>
  <c r="AD374" i="57"/>
  <c r="AE374" i="57"/>
  <c r="AF374" i="57"/>
  <c r="AH374" i="57"/>
  <c r="I374" i="57" s="1"/>
  <c r="AI374" i="57"/>
  <c r="J374" i="57" s="1"/>
  <c r="BJ374" i="57"/>
  <c r="BK374" i="57"/>
  <c r="BL374" i="57"/>
  <c r="BM374" i="57"/>
  <c r="BN374" i="57"/>
  <c r="AB375" i="57"/>
  <c r="AC375" i="57"/>
  <c r="AD375" i="57"/>
  <c r="AE375" i="57"/>
  <c r="AF375" i="57"/>
  <c r="AH375" i="57"/>
  <c r="AI375" i="57"/>
  <c r="BJ375" i="57"/>
  <c r="BK375" i="57"/>
  <c r="BL375" i="57"/>
  <c r="BM375" i="57"/>
  <c r="BN375" i="57"/>
  <c r="AB376" i="57"/>
  <c r="AC376" i="57"/>
  <c r="AD376" i="57"/>
  <c r="AE376" i="57"/>
  <c r="AF376" i="57"/>
  <c r="AH376" i="57"/>
  <c r="AI376" i="57"/>
  <c r="BJ376" i="57"/>
  <c r="BK376" i="57"/>
  <c r="BL376" i="57"/>
  <c r="BM376" i="57"/>
  <c r="BN376" i="57"/>
  <c r="AB377" i="57"/>
  <c r="AC377" i="57"/>
  <c r="AD377" i="57"/>
  <c r="AE377" i="57"/>
  <c r="AF377" i="57"/>
  <c r="AH377" i="57"/>
  <c r="AI377" i="57"/>
  <c r="BJ377" i="57"/>
  <c r="BK377" i="57"/>
  <c r="BL377" i="57"/>
  <c r="BM377" i="57"/>
  <c r="BN377" i="57"/>
  <c r="AB378" i="57"/>
  <c r="AC378" i="57"/>
  <c r="AD378" i="57"/>
  <c r="AE378" i="57"/>
  <c r="AF378" i="57"/>
  <c r="AH378" i="57"/>
  <c r="I378" i="57" s="1"/>
  <c r="AI378" i="57"/>
  <c r="BJ378" i="57"/>
  <c r="BK378" i="57"/>
  <c r="BL378" i="57"/>
  <c r="BM378" i="57"/>
  <c r="BN378" i="57"/>
  <c r="AB379" i="57"/>
  <c r="AC379" i="57"/>
  <c r="AD379" i="57"/>
  <c r="AE379" i="57"/>
  <c r="AF379" i="57"/>
  <c r="AH379" i="57"/>
  <c r="AI379" i="57"/>
  <c r="BJ379" i="57"/>
  <c r="BK379" i="57"/>
  <c r="BL379" i="57"/>
  <c r="BM379" i="57"/>
  <c r="BN379" i="57"/>
  <c r="AB380" i="57"/>
  <c r="AC380" i="57"/>
  <c r="AD380" i="57"/>
  <c r="AE380" i="57"/>
  <c r="AF380" i="57"/>
  <c r="AH380" i="57"/>
  <c r="I380" i="57" s="1"/>
  <c r="AI380" i="57"/>
  <c r="BJ380" i="57"/>
  <c r="BK380" i="57"/>
  <c r="BL380" i="57"/>
  <c r="BM380" i="57"/>
  <c r="BN380" i="57"/>
  <c r="AB381" i="57"/>
  <c r="AC381" i="57"/>
  <c r="AD381" i="57"/>
  <c r="AE381" i="57"/>
  <c r="AF381" i="57"/>
  <c r="AH381" i="57"/>
  <c r="AI381" i="57"/>
  <c r="BJ381" i="57"/>
  <c r="BK381" i="57"/>
  <c r="BL381" i="57"/>
  <c r="BM381" i="57"/>
  <c r="BN381" i="57"/>
  <c r="AB382" i="57"/>
  <c r="AC382" i="57"/>
  <c r="AD382" i="57"/>
  <c r="AE382" i="57"/>
  <c r="AF382" i="57"/>
  <c r="AH382" i="57"/>
  <c r="I382" i="57" s="1"/>
  <c r="AI382" i="57"/>
  <c r="J382" i="57" s="1"/>
  <c r="BJ382" i="57"/>
  <c r="BK382" i="57"/>
  <c r="BL382" i="57"/>
  <c r="BM382" i="57"/>
  <c r="BN382" i="57"/>
  <c r="AB383" i="57"/>
  <c r="AC383" i="57"/>
  <c r="AD383" i="57"/>
  <c r="AE383" i="57"/>
  <c r="AF383" i="57"/>
  <c r="AH383" i="57"/>
  <c r="AI383" i="57"/>
  <c r="BJ383" i="57"/>
  <c r="BK383" i="57"/>
  <c r="BL383" i="57"/>
  <c r="BM383" i="57"/>
  <c r="BN383" i="57"/>
  <c r="AB384" i="57"/>
  <c r="AC384" i="57"/>
  <c r="AD384" i="57"/>
  <c r="AE384" i="57"/>
  <c r="AF384" i="57"/>
  <c r="AH384" i="57"/>
  <c r="AI384" i="57"/>
  <c r="BJ384" i="57"/>
  <c r="BK384" i="57"/>
  <c r="BL384" i="57"/>
  <c r="BM384" i="57"/>
  <c r="BN384" i="57"/>
  <c r="AB385" i="57"/>
  <c r="AC385" i="57"/>
  <c r="AD385" i="57"/>
  <c r="AE385" i="57"/>
  <c r="AF385" i="57"/>
  <c r="AH385" i="57"/>
  <c r="AI385" i="57"/>
  <c r="BJ385" i="57"/>
  <c r="BK385" i="57"/>
  <c r="BL385" i="57"/>
  <c r="BM385" i="57"/>
  <c r="BN385" i="57"/>
  <c r="AB386" i="57"/>
  <c r="AC386" i="57"/>
  <c r="AD386" i="57"/>
  <c r="AE386" i="57"/>
  <c r="AF386" i="57"/>
  <c r="AH386" i="57"/>
  <c r="AI386" i="57"/>
  <c r="BJ386" i="57"/>
  <c r="BK386" i="57"/>
  <c r="BL386" i="57"/>
  <c r="BM386" i="57"/>
  <c r="BN386" i="57"/>
  <c r="AB387" i="57"/>
  <c r="AC387" i="57"/>
  <c r="AD387" i="57"/>
  <c r="AE387" i="57"/>
  <c r="AF387" i="57"/>
  <c r="AH387" i="57"/>
  <c r="AI387" i="57"/>
  <c r="BJ387" i="57"/>
  <c r="BK387" i="57"/>
  <c r="BL387" i="57"/>
  <c r="BM387" i="57"/>
  <c r="BN387" i="57"/>
  <c r="AB388" i="57"/>
  <c r="AC388" i="57"/>
  <c r="AD388" i="57"/>
  <c r="AE388" i="57"/>
  <c r="AF388" i="57"/>
  <c r="AH388" i="57"/>
  <c r="I388" i="57" s="1"/>
  <c r="AI388" i="57"/>
  <c r="J388" i="57" s="1"/>
  <c r="BJ388" i="57"/>
  <c r="BK388" i="57"/>
  <c r="BL388" i="57"/>
  <c r="BM388" i="57"/>
  <c r="BN388" i="57"/>
  <c r="AB389" i="57"/>
  <c r="AC389" i="57"/>
  <c r="AD389" i="57"/>
  <c r="AE389" i="57"/>
  <c r="AF389" i="57"/>
  <c r="AH389" i="57"/>
  <c r="AI389" i="57"/>
  <c r="BJ389" i="57"/>
  <c r="BK389" i="57"/>
  <c r="BL389" i="57"/>
  <c r="BM389" i="57"/>
  <c r="BN389" i="57"/>
  <c r="AB390" i="57"/>
  <c r="AC390" i="57"/>
  <c r="AD390" i="57"/>
  <c r="AE390" i="57"/>
  <c r="AF390" i="57"/>
  <c r="AH390" i="57"/>
  <c r="AI390" i="57"/>
  <c r="BJ390" i="57"/>
  <c r="BK390" i="57"/>
  <c r="BL390" i="57"/>
  <c r="BM390" i="57"/>
  <c r="BN390" i="57"/>
  <c r="AB391" i="57"/>
  <c r="AC391" i="57"/>
  <c r="AD391" i="57"/>
  <c r="AE391" i="57"/>
  <c r="AF391" i="57"/>
  <c r="AH391" i="57"/>
  <c r="AI391" i="57"/>
  <c r="BJ391" i="57"/>
  <c r="BK391" i="57"/>
  <c r="BL391" i="57"/>
  <c r="BM391" i="57"/>
  <c r="BN391" i="57"/>
  <c r="AB392" i="57"/>
  <c r="AC392" i="57"/>
  <c r="AD392" i="57"/>
  <c r="AE392" i="57"/>
  <c r="AF392" i="57"/>
  <c r="AH392" i="57"/>
  <c r="AI392" i="57"/>
  <c r="BJ392" i="57"/>
  <c r="BK392" i="57"/>
  <c r="BL392" i="57"/>
  <c r="BM392" i="57"/>
  <c r="BN392" i="57"/>
  <c r="AB393" i="57"/>
  <c r="AC393" i="57"/>
  <c r="AD393" i="57"/>
  <c r="AE393" i="57"/>
  <c r="AF393" i="57"/>
  <c r="AH393" i="57"/>
  <c r="AI393" i="57"/>
  <c r="BJ393" i="57"/>
  <c r="BK393" i="57"/>
  <c r="BL393" i="57"/>
  <c r="BM393" i="57"/>
  <c r="BN393" i="57"/>
  <c r="AB394" i="57"/>
  <c r="AC394" i="57"/>
  <c r="AD394" i="57"/>
  <c r="AE394" i="57"/>
  <c r="AF394" i="57"/>
  <c r="AH394" i="57"/>
  <c r="I394" i="57" s="1"/>
  <c r="AI394" i="57"/>
  <c r="J394" i="57" s="1"/>
  <c r="BJ394" i="57"/>
  <c r="BK394" i="57"/>
  <c r="BL394" i="57"/>
  <c r="BM394" i="57"/>
  <c r="BN394" i="57"/>
  <c r="AB395" i="57"/>
  <c r="AC395" i="57"/>
  <c r="AD395" i="57"/>
  <c r="AE395" i="57"/>
  <c r="AF395" i="57"/>
  <c r="AH395" i="57"/>
  <c r="AI395" i="57"/>
  <c r="BJ395" i="57"/>
  <c r="BK395" i="57"/>
  <c r="BL395" i="57"/>
  <c r="BM395" i="57"/>
  <c r="BN395" i="57"/>
  <c r="AB396" i="57"/>
  <c r="AC396" i="57"/>
  <c r="AD396" i="57"/>
  <c r="AE396" i="57"/>
  <c r="AF396" i="57"/>
  <c r="AH396" i="57"/>
  <c r="AI396" i="57"/>
  <c r="J396" i="57" s="1"/>
  <c r="BJ396" i="57"/>
  <c r="BK396" i="57"/>
  <c r="BL396" i="57"/>
  <c r="BM396" i="57"/>
  <c r="BN396" i="57"/>
  <c r="AB397" i="57"/>
  <c r="AC397" i="57"/>
  <c r="AD397" i="57"/>
  <c r="AE397" i="57"/>
  <c r="AF397" i="57"/>
  <c r="AH397" i="57"/>
  <c r="AI397" i="57"/>
  <c r="BJ397" i="57"/>
  <c r="BK397" i="57"/>
  <c r="BL397" i="57"/>
  <c r="BM397" i="57"/>
  <c r="BN397" i="57"/>
  <c r="AB398" i="57"/>
  <c r="AC398" i="57"/>
  <c r="AD398" i="57"/>
  <c r="AE398" i="57"/>
  <c r="AF398" i="57"/>
  <c r="AH398" i="57"/>
  <c r="AI398" i="57"/>
  <c r="J398" i="57" s="1"/>
  <c r="BJ398" i="57"/>
  <c r="BK398" i="57"/>
  <c r="BL398" i="57"/>
  <c r="BM398" i="57"/>
  <c r="BN398" i="57"/>
  <c r="AB399" i="57"/>
  <c r="AC399" i="57"/>
  <c r="AD399" i="57"/>
  <c r="AE399" i="57"/>
  <c r="AF399" i="57"/>
  <c r="AH399" i="57"/>
  <c r="AI399" i="57"/>
  <c r="BJ399" i="57"/>
  <c r="BK399" i="57"/>
  <c r="BL399" i="57"/>
  <c r="BM399" i="57"/>
  <c r="BN399" i="57"/>
  <c r="AB400" i="57"/>
  <c r="AC400" i="57"/>
  <c r="AD400" i="57"/>
  <c r="AE400" i="57"/>
  <c r="AF400" i="57"/>
  <c r="AH400" i="57"/>
  <c r="I400" i="57" s="1"/>
  <c r="AI400" i="57"/>
  <c r="J400" i="57" s="1"/>
  <c r="BJ400" i="57"/>
  <c r="BK400" i="57"/>
  <c r="BL400" i="57"/>
  <c r="BM400" i="57"/>
  <c r="BN400" i="57"/>
  <c r="AB401" i="57"/>
  <c r="AC401" i="57"/>
  <c r="AD401" i="57"/>
  <c r="AE401" i="57"/>
  <c r="AF401" i="57"/>
  <c r="AH401" i="57"/>
  <c r="AI401" i="57"/>
  <c r="BJ401" i="57"/>
  <c r="BK401" i="57"/>
  <c r="BL401" i="57"/>
  <c r="BM401" i="57"/>
  <c r="BN401" i="57"/>
  <c r="AB402" i="57"/>
  <c r="AC402" i="57"/>
  <c r="AD402" i="57"/>
  <c r="AE402" i="57"/>
  <c r="AF402" i="57"/>
  <c r="AH402" i="57"/>
  <c r="AI402" i="57"/>
  <c r="BJ402" i="57"/>
  <c r="BK402" i="57"/>
  <c r="BL402" i="57"/>
  <c r="BM402" i="57"/>
  <c r="BN402" i="57"/>
  <c r="AB403" i="57"/>
  <c r="AC403" i="57"/>
  <c r="AD403" i="57"/>
  <c r="AE403" i="57"/>
  <c r="AF403" i="57"/>
  <c r="AH403" i="57"/>
  <c r="AI403" i="57"/>
  <c r="BJ403" i="57"/>
  <c r="BK403" i="57"/>
  <c r="BL403" i="57"/>
  <c r="BM403" i="57"/>
  <c r="BN403" i="57"/>
  <c r="AB404" i="57"/>
  <c r="AC404" i="57"/>
  <c r="AD404" i="57"/>
  <c r="AE404" i="57"/>
  <c r="AF404" i="57"/>
  <c r="AH404" i="57"/>
  <c r="I404" i="57" s="1"/>
  <c r="AI404" i="57"/>
  <c r="J404" i="57" s="1"/>
  <c r="BJ404" i="57"/>
  <c r="BK404" i="57"/>
  <c r="BL404" i="57"/>
  <c r="BM404" i="57"/>
  <c r="BN404" i="57"/>
  <c r="AB405" i="57"/>
  <c r="AC405" i="57"/>
  <c r="AD405" i="57"/>
  <c r="AE405" i="57"/>
  <c r="AF405" i="57"/>
  <c r="AH405" i="57"/>
  <c r="AI405" i="57"/>
  <c r="BJ405" i="57"/>
  <c r="BK405" i="57"/>
  <c r="BL405" i="57"/>
  <c r="BM405" i="57"/>
  <c r="BN405" i="57"/>
  <c r="AB406" i="57"/>
  <c r="AC406" i="57"/>
  <c r="AD406" i="57"/>
  <c r="AE406" i="57"/>
  <c r="AF406" i="57"/>
  <c r="AH406" i="57"/>
  <c r="I406" i="57" s="1"/>
  <c r="AI406" i="57"/>
  <c r="J406" i="57" s="1"/>
  <c r="BJ406" i="57"/>
  <c r="BK406" i="57"/>
  <c r="BL406" i="57"/>
  <c r="BM406" i="57"/>
  <c r="BN406" i="57"/>
  <c r="AB407" i="57"/>
  <c r="AC407" i="57"/>
  <c r="AD407" i="57"/>
  <c r="AE407" i="57"/>
  <c r="AF407" i="57"/>
  <c r="AH407" i="57"/>
  <c r="AI407" i="57"/>
  <c r="BJ407" i="57"/>
  <c r="BK407" i="57"/>
  <c r="BL407" i="57"/>
  <c r="BM407" i="57"/>
  <c r="BN407" i="57"/>
  <c r="AB408" i="57"/>
  <c r="AC408" i="57"/>
  <c r="AD408" i="57"/>
  <c r="AE408" i="57"/>
  <c r="AF408" i="57"/>
  <c r="AH408" i="57"/>
  <c r="AI408" i="57"/>
  <c r="BJ408" i="57"/>
  <c r="BK408" i="57"/>
  <c r="BL408" i="57"/>
  <c r="BM408" i="57"/>
  <c r="BN408" i="57"/>
  <c r="AB409" i="57"/>
  <c r="AC409" i="57"/>
  <c r="AD409" i="57"/>
  <c r="AE409" i="57"/>
  <c r="AF409" i="57"/>
  <c r="AH409" i="57"/>
  <c r="AI409" i="57"/>
  <c r="BJ409" i="57"/>
  <c r="BK409" i="57"/>
  <c r="BL409" i="57"/>
  <c r="BM409" i="57"/>
  <c r="BN409" i="57"/>
  <c r="AB410" i="57"/>
  <c r="AC410" i="57"/>
  <c r="AD410" i="57"/>
  <c r="AE410" i="57"/>
  <c r="AF410" i="57"/>
  <c r="AH410" i="57"/>
  <c r="I410" i="57" s="1"/>
  <c r="AI410" i="57"/>
  <c r="J410" i="57" s="1"/>
  <c r="BJ410" i="57"/>
  <c r="BK410" i="57"/>
  <c r="BL410" i="57"/>
  <c r="BM410" i="57"/>
  <c r="BN410" i="57"/>
  <c r="AB411" i="57"/>
  <c r="AC411" i="57"/>
  <c r="AD411" i="57"/>
  <c r="AE411" i="57"/>
  <c r="AF411" i="57"/>
  <c r="AH411" i="57"/>
  <c r="AI411" i="57"/>
  <c r="BJ411" i="57"/>
  <c r="BK411" i="57"/>
  <c r="BL411" i="57"/>
  <c r="BM411" i="57"/>
  <c r="BN411" i="57"/>
  <c r="AB412" i="57"/>
  <c r="AC412" i="57"/>
  <c r="AD412" i="57"/>
  <c r="AE412" i="57"/>
  <c r="AF412" i="57"/>
  <c r="AH412" i="57"/>
  <c r="I412" i="57" s="1"/>
  <c r="AI412" i="57"/>
  <c r="J412" i="57" s="1"/>
  <c r="BJ412" i="57"/>
  <c r="BK412" i="57"/>
  <c r="BL412" i="57"/>
  <c r="BM412" i="57"/>
  <c r="BN412" i="57"/>
  <c r="AB413" i="57"/>
  <c r="AC413" i="57"/>
  <c r="AD413" i="57"/>
  <c r="AE413" i="57"/>
  <c r="AF413" i="57"/>
  <c r="AH413" i="57"/>
  <c r="AI413" i="57"/>
  <c r="BJ413" i="57"/>
  <c r="BK413" i="57"/>
  <c r="BL413" i="57"/>
  <c r="BM413" i="57"/>
  <c r="BN413" i="57"/>
  <c r="AB414" i="57"/>
  <c r="AC414" i="57"/>
  <c r="AD414" i="57"/>
  <c r="AE414" i="57"/>
  <c r="AF414" i="57"/>
  <c r="AH414" i="57"/>
  <c r="AI414" i="57"/>
  <c r="J414" i="57" s="1"/>
  <c r="BJ414" i="57"/>
  <c r="BK414" i="57"/>
  <c r="BL414" i="57"/>
  <c r="BM414" i="57"/>
  <c r="BN414" i="57"/>
  <c r="AB415" i="57"/>
  <c r="AC415" i="57"/>
  <c r="AD415" i="57"/>
  <c r="AE415" i="57"/>
  <c r="AF415" i="57"/>
  <c r="AH415" i="57"/>
  <c r="AI415" i="57"/>
  <c r="BJ415" i="57"/>
  <c r="BK415" i="57"/>
  <c r="BL415" i="57"/>
  <c r="BM415" i="57"/>
  <c r="BN415" i="57"/>
  <c r="AB416" i="57"/>
  <c r="AC416" i="57"/>
  <c r="AD416" i="57"/>
  <c r="AE416" i="57"/>
  <c r="AF416" i="57"/>
  <c r="AH416" i="57"/>
  <c r="I416" i="57" s="1"/>
  <c r="AI416" i="57"/>
  <c r="J416" i="57" s="1"/>
  <c r="BJ416" i="57"/>
  <c r="BK416" i="57"/>
  <c r="BL416" i="57"/>
  <c r="BM416" i="57"/>
  <c r="BN416" i="57"/>
  <c r="AB417" i="57"/>
  <c r="AC417" i="57"/>
  <c r="AD417" i="57"/>
  <c r="AE417" i="57"/>
  <c r="AF417" i="57"/>
  <c r="AH417" i="57"/>
  <c r="AI417" i="57"/>
  <c r="BJ417" i="57"/>
  <c r="BK417" i="57"/>
  <c r="BL417" i="57"/>
  <c r="BM417" i="57"/>
  <c r="BN417" i="57"/>
  <c r="AB418" i="57"/>
  <c r="AC418" i="57"/>
  <c r="AD418" i="57"/>
  <c r="AE418" i="57"/>
  <c r="AF418" i="57"/>
  <c r="AH418" i="57"/>
  <c r="AI418" i="57"/>
  <c r="BJ418" i="57"/>
  <c r="BK418" i="57"/>
  <c r="BL418" i="57"/>
  <c r="BM418" i="57"/>
  <c r="BN418" i="57"/>
  <c r="AB419" i="57"/>
  <c r="AC419" i="57"/>
  <c r="AD419" i="57"/>
  <c r="AE419" i="57"/>
  <c r="AF419" i="57"/>
  <c r="AH419" i="57"/>
  <c r="AI419" i="57"/>
  <c r="BJ419" i="57"/>
  <c r="BK419" i="57"/>
  <c r="BL419" i="57"/>
  <c r="BM419" i="57"/>
  <c r="BN419" i="57"/>
  <c r="AB420" i="57"/>
  <c r="AC420" i="57"/>
  <c r="AD420" i="57"/>
  <c r="AE420" i="57"/>
  <c r="AF420" i="57"/>
  <c r="AH420" i="57"/>
  <c r="I420" i="57" s="1"/>
  <c r="AI420" i="57"/>
  <c r="J420" i="57" s="1"/>
  <c r="BJ420" i="57"/>
  <c r="BK420" i="57"/>
  <c r="BL420" i="57"/>
  <c r="BM420" i="57"/>
  <c r="BN420" i="57"/>
  <c r="AB421" i="57"/>
  <c r="AC421" i="57"/>
  <c r="AD421" i="57"/>
  <c r="AE421" i="57"/>
  <c r="AF421" i="57"/>
  <c r="AH421" i="57"/>
  <c r="AI421" i="57"/>
  <c r="BJ421" i="57"/>
  <c r="BK421" i="57"/>
  <c r="BL421" i="57"/>
  <c r="BM421" i="57"/>
  <c r="BN421" i="57"/>
  <c r="AB422" i="57"/>
  <c r="AC422" i="57"/>
  <c r="AD422" i="57"/>
  <c r="AE422" i="57"/>
  <c r="AF422" i="57"/>
  <c r="AH422" i="57"/>
  <c r="I422" i="57" s="1"/>
  <c r="AI422" i="57"/>
  <c r="J422" i="57" s="1"/>
  <c r="BJ422" i="57"/>
  <c r="BK422" i="57"/>
  <c r="BL422" i="57"/>
  <c r="BM422" i="57"/>
  <c r="BN422" i="57"/>
  <c r="AB423" i="57"/>
  <c r="AC423" i="57"/>
  <c r="AD423" i="57"/>
  <c r="AE423" i="57"/>
  <c r="AF423" i="57"/>
  <c r="AH423" i="57"/>
  <c r="AI423" i="57"/>
  <c r="BJ423" i="57"/>
  <c r="BK423" i="57"/>
  <c r="BL423" i="57"/>
  <c r="BM423" i="57"/>
  <c r="BN423" i="57"/>
  <c r="AB424" i="57"/>
  <c r="AC424" i="57"/>
  <c r="AD424" i="57"/>
  <c r="AE424" i="57"/>
  <c r="AF424" i="57"/>
  <c r="AH424" i="57"/>
  <c r="AI424" i="57"/>
  <c r="BJ424" i="57"/>
  <c r="BK424" i="57"/>
  <c r="BL424" i="57"/>
  <c r="BM424" i="57"/>
  <c r="BN424" i="57"/>
  <c r="AB425" i="57"/>
  <c r="AC425" i="57"/>
  <c r="AD425" i="57"/>
  <c r="AE425" i="57"/>
  <c r="AF425" i="57"/>
  <c r="AH425" i="57"/>
  <c r="AI425" i="57"/>
  <c r="BJ425" i="57"/>
  <c r="BK425" i="57"/>
  <c r="BL425" i="57"/>
  <c r="BM425" i="57"/>
  <c r="BN425" i="57"/>
  <c r="AB426" i="57"/>
  <c r="AC426" i="57"/>
  <c r="AD426" i="57"/>
  <c r="AE426" i="57"/>
  <c r="AF426" i="57"/>
  <c r="AH426" i="57"/>
  <c r="I426" i="57" s="1"/>
  <c r="AI426" i="57"/>
  <c r="J426" i="57" s="1"/>
  <c r="BJ426" i="57"/>
  <c r="BK426" i="57"/>
  <c r="BL426" i="57"/>
  <c r="BM426" i="57"/>
  <c r="BN426" i="57"/>
  <c r="AB427" i="57"/>
  <c r="AC427" i="57"/>
  <c r="AD427" i="57"/>
  <c r="AE427" i="57"/>
  <c r="AF427" i="57"/>
  <c r="AH427" i="57"/>
  <c r="AI427" i="57"/>
  <c r="BJ427" i="57"/>
  <c r="BK427" i="57"/>
  <c r="BL427" i="57"/>
  <c r="BM427" i="57"/>
  <c r="BN427" i="57"/>
  <c r="AB428" i="57"/>
  <c r="AC428" i="57"/>
  <c r="AD428" i="57"/>
  <c r="AE428" i="57"/>
  <c r="AF428" i="57"/>
  <c r="AH428" i="57"/>
  <c r="I428" i="57" s="1"/>
  <c r="AI428" i="57"/>
  <c r="J428" i="57" s="1"/>
  <c r="BJ428" i="57"/>
  <c r="BK428" i="57"/>
  <c r="BL428" i="57"/>
  <c r="BM428" i="57"/>
  <c r="BN428" i="57"/>
  <c r="AB429" i="57"/>
  <c r="AC429" i="57"/>
  <c r="AD429" i="57"/>
  <c r="AE429" i="57"/>
  <c r="AF429" i="57"/>
  <c r="AH429" i="57"/>
  <c r="AI429" i="57"/>
  <c r="BJ429" i="57"/>
  <c r="BK429" i="57"/>
  <c r="BL429" i="57"/>
  <c r="BM429" i="57"/>
  <c r="BN429" i="57"/>
  <c r="AB430" i="57"/>
  <c r="AC430" i="57"/>
  <c r="AD430" i="57"/>
  <c r="AE430" i="57"/>
  <c r="AF430" i="57"/>
  <c r="AH430" i="57"/>
  <c r="AI430" i="57"/>
  <c r="J430" i="57" s="1"/>
  <c r="BJ430" i="57"/>
  <c r="BK430" i="57"/>
  <c r="BL430" i="57"/>
  <c r="BM430" i="57"/>
  <c r="BN430" i="57"/>
  <c r="AB431" i="57"/>
  <c r="AC431" i="57"/>
  <c r="AD431" i="57"/>
  <c r="AE431" i="57"/>
  <c r="AF431" i="57"/>
  <c r="AH431" i="57"/>
  <c r="AI431" i="57"/>
  <c r="BJ431" i="57"/>
  <c r="BK431" i="57"/>
  <c r="BL431" i="57"/>
  <c r="BM431" i="57"/>
  <c r="BN431" i="57"/>
  <c r="AB432" i="57"/>
  <c r="AC432" i="57"/>
  <c r="AD432" i="57"/>
  <c r="AE432" i="57"/>
  <c r="AF432" i="57"/>
  <c r="AH432" i="57"/>
  <c r="I432" i="57" s="1"/>
  <c r="AI432" i="57"/>
  <c r="J432" i="57" s="1"/>
  <c r="BJ432" i="57"/>
  <c r="BK432" i="57"/>
  <c r="BL432" i="57"/>
  <c r="BM432" i="57"/>
  <c r="BN432" i="57"/>
  <c r="L34" i="57"/>
  <c r="I34" i="57" s="1"/>
  <c r="M34" i="57"/>
  <c r="J34" i="57" s="1"/>
  <c r="L35" i="57"/>
  <c r="I35" i="57" s="1"/>
  <c r="M35" i="57"/>
  <c r="J35" i="57" s="1"/>
  <c r="L36" i="57"/>
  <c r="I36" i="57" s="1"/>
  <c r="M36" i="57"/>
  <c r="J36" i="57" s="1"/>
  <c r="L37" i="57"/>
  <c r="I37" i="57" s="1"/>
  <c r="M37" i="57"/>
  <c r="L38" i="57"/>
  <c r="M38" i="57"/>
  <c r="L39" i="57"/>
  <c r="M39" i="57"/>
  <c r="L40" i="57"/>
  <c r="M40" i="57"/>
  <c r="L41" i="57"/>
  <c r="M41" i="57"/>
  <c r="L42" i="57"/>
  <c r="M42" i="57"/>
  <c r="L43" i="57"/>
  <c r="M43" i="57"/>
  <c r="L44" i="57"/>
  <c r="M44" i="57"/>
  <c r="L45" i="57"/>
  <c r="I45" i="57" s="1"/>
  <c r="M45" i="57"/>
  <c r="L46" i="57"/>
  <c r="M46" i="57"/>
  <c r="L47" i="57"/>
  <c r="M47" i="57"/>
  <c r="L48" i="57"/>
  <c r="M48" i="57"/>
  <c r="L49" i="57"/>
  <c r="M49" i="57"/>
  <c r="L50" i="57"/>
  <c r="M50" i="57"/>
  <c r="L51" i="57"/>
  <c r="M51" i="57"/>
  <c r="L52" i="57"/>
  <c r="M52" i="57"/>
  <c r="L53" i="57"/>
  <c r="M53" i="57"/>
  <c r="L54" i="57"/>
  <c r="M54" i="57"/>
  <c r="L55" i="57"/>
  <c r="M55" i="57"/>
  <c r="L56" i="57"/>
  <c r="M56" i="57"/>
  <c r="L57" i="57"/>
  <c r="M57" i="57"/>
  <c r="L58" i="57"/>
  <c r="M58" i="57"/>
  <c r="L59" i="57"/>
  <c r="M59" i="57"/>
  <c r="L60" i="57"/>
  <c r="M60" i="57"/>
  <c r="L61" i="57"/>
  <c r="M61" i="57"/>
  <c r="L62" i="57"/>
  <c r="M62" i="57"/>
  <c r="L63" i="57"/>
  <c r="M63" i="57"/>
  <c r="L64" i="57"/>
  <c r="M64" i="57"/>
  <c r="L65" i="57"/>
  <c r="M65" i="57"/>
  <c r="L66" i="57"/>
  <c r="M66" i="57"/>
  <c r="L67" i="57"/>
  <c r="M67" i="57"/>
  <c r="L68" i="57"/>
  <c r="M68" i="57"/>
  <c r="L69" i="57"/>
  <c r="M69" i="57"/>
  <c r="L70" i="57"/>
  <c r="M70" i="57"/>
  <c r="L71" i="57"/>
  <c r="M71" i="57"/>
  <c r="L72" i="57"/>
  <c r="M72" i="57"/>
  <c r="L73" i="57"/>
  <c r="M73" i="57"/>
  <c r="L74" i="57"/>
  <c r="M74" i="57"/>
  <c r="L75" i="57"/>
  <c r="M75" i="57"/>
  <c r="L76" i="57"/>
  <c r="M76" i="57"/>
  <c r="L77" i="57"/>
  <c r="M77" i="57"/>
  <c r="L78" i="57"/>
  <c r="M78" i="57"/>
  <c r="L79" i="57"/>
  <c r="I79" i="57" s="1"/>
  <c r="M79" i="57"/>
  <c r="L80" i="57"/>
  <c r="M80" i="57"/>
  <c r="L81" i="57"/>
  <c r="M81" i="57"/>
  <c r="L82" i="57"/>
  <c r="M82" i="57"/>
  <c r="L83" i="57"/>
  <c r="M83" i="57"/>
  <c r="L84" i="57"/>
  <c r="M84" i="57"/>
  <c r="L85" i="57"/>
  <c r="M85" i="57"/>
  <c r="L86" i="57"/>
  <c r="M86" i="57"/>
  <c r="L87" i="57"/>
  <c r="M87" i="57"/>
  <c r="L88" i="57"/>
  <c r="M88" i="57"/>
  <c r="L89" i="57"/>
  <c r="M89" i="57"/>
  <c r="L90" i="57"/>
  <c r="M90" i="57"/>
  <c r="L91" i="57"/>
  <c r="M91" i="57"/>
  <c r="L92" i="57"/>
  <c r="M92" i="57"/>
  <c r="L93" i="57"/>
  <c r="M93" i="57"/>
  <c r="L94" i="57"/>
  <c r="M94" i="57"/>
  <c r="L95" i="57"/>
  <c r="M95" i="57"/>
  <c r="L96" i="57"/>
  <c r="M96" i="57"/>
  <c r="L97" i="57"/>
  <c r="M97" i="57"/>
  <c r="L98" i="57"/>
  <c r="M98" i="57"/>
  <c r="L99" i="57"/>
  <c r="M99" i="57"/>
  <c r="L100" i="57"/>
  <c r="M100" i="57"/>
  <c r="L101" i="57"/>
  <c r="M101" i="57"/>
  <c r="L102" i="57"/>
  <c r="M102" i="57"/>
  <c r="L103" i="57"/>
  <c r="M103" i="57"/>
  <c r="L104" i="57"/>
  <c r="M104" i="57"/>
  <c r="L105" i="57"/>
  <c r="M105" i="57"/>
  <c r="L106" i="57"/>
  <c r="M106" i="57"/>
  <c r="L107" i="57"/>
  <c r="M107" i="57"/>
  <c r="J107" i="57" s="1"/>
  <c r="L108" i="57"/>
  <c r="M108" i="57"/>
  <c r="L109" i="57"/>
  <c r="M109" i="57"/>
  <c r="L110" i="57"/>
  <c r="M110" i="57"/>
  <c r="L111" i="57"/>
  <c r="M111" i="57"/>
  <c r="L112" i="57"/>
  <c r="M112" i="57"/>
  <c r="L113" i="57"/>
  <c r="I113" i="57" s="1"/>
  <c r="M113" i="57"/>
  <c r="L114" i="57"/>
  <c r="M114" i="57"/>
  <c r="L115" i="57"/>
  <c r="M115" i="57"/>
  <c r="L116" i="57"/>
  <c r="M116" i="57"/>
  <c r="L117" i="57"/>
  <c r="M117" i="57"/>
  <c r="L118" i="57"/>
  <c r="M118" i="57"/>
  <c r="L119" i="57"/>
  <c r="M119" i="57"/>
  <c r="L120" i="57"/>
  <c r="M120" i="57"/>
  <c r="L121" i="57"/>
  <c r="M121" i="57"/>
  <c r="L122" i="57"/>
  <c r="M122" i="57"/>
  <c r="L123" i="57"/>
  <c r="M123" i="57"/>
  <c r="L124" i="57"/>
  <c r="M124" i="57"/>
  <c r="L125" i="57"/>
  <c r="M125" i="57"/>
  <c r="L126" i="57"/>
  <c r="M126" i="57"/>
  <c r="L127" i="57"/>
  <c r="M127" i="57"/>
  <c r="L128" i="57"/>
  <c r="M128" i="57"/>
  <c r="L129" i="57"/>
  <c r="M129" i="57"/>
  <c r="L130" i="57"/>
  <c r="M130" i="57"/>
  <c r="L131" i="57"/>
  <c r="M131" i="57"/>
  <c r="L132" i="57"/>
  <c r="M132" i="57"/>
  <c r="L133" i="57"/>
  <c r="M133" i="57"/>
  <c r="L134" i="57"/>
  <c r="M134" i="57"/>
  <c r="L135" i="57"/>
  <c r="M135" i="57"/>
  <c r="L136" i="57"/>
  <c r="M136" i="57"/>
  <c r="L137" i="57"/>
  <c r="I137" i="57" s="1"/>
  <c r="M137" i="57"/>
  <c r="L138" i="57"/>
  <c r="M138" i="57"/>
  <c r="L139" i="57"/>
  <c r="M139" i="57"/>
  <c r="L140" i="57"/>
  <c r="M140" i="57"/>
  <c r="L141" i="57"/>
  <c r="M141" i="57"/>
  <c r="L142" i="57"/>
  <c r="M142" i="57"/>
  <c r="J142" i="57" s="1"/>
  <c r="L143" i="57"/>
  <c r="M143" i="57"/>
  <c r="L144" i="57"/>
  <c r="M144" i="57"/>
  <c r="L145" i="57"/>
  <c r="M145" i="57"/>
  <c r="L146" i="57"/>
  <c r="M146" i="57"/>
  <c r="L147" i="57"/>
  <c r="M147" i="57"/>
  <c r="L148" i="57"/>
  <c r="I148" i="57" s="1"/>
  <c r="M148" i="57"/>
  <c r="L149" i="57"/>
  <c r="M149" i="57"/>
  <c r="L150" i="57"/>
  <c r="M150" i="57"/>
  <c r="L151" i="57"/>
  <c r="M151" i="57"/>
  <c r="L152" i="57"/>
  <c r="M152" i="57"/>
  <c r="L153" i="57"/>
  <c r="M153" i="57"/>
  <c r="L154" i="57"/>
  <c r="M154" i="57"/>
  <c r="L155" i="57"/>
  <c r="M155" i="57"/>
  <c r="L156" i="57"/>
  <c r="M156" i="57"/>
  <c r="L157" i="57"/>
  <c r="M157" i="57"/>
  <c r="L158" i="57"/>
  <c r="M158" i="57"/>
  <c r="L159" i="57"/>
  <c r="M159" i="57"/>
  <c r="L160" i="57"/>
  <c r="M160" i="57"/>
  <c r="L161" i="57"/>
  <c r="M161" i="57"/>
  <c r="L162" i="57"/>
  <c r="M162" i="57"/>
  <c r="L163" i="57"/>
  <c r="M163" i="57"/>
  <c r="L164" i="57"/>
  <c r="M164" i="57"/>
  <c r="L165" i="57"/>
  <c r="M165" i="57"/>
  <c r="L166" i="57"/>
  <c r="M166" i="57"/>
  <c r="L167" i="57"/>
  <c r="M167" i="57"/>
  <c r="L168" i="57"/>
  <c r="M168" i="57"/>
  <c r="L169" i="57"/>
  <c r="M169" i="57"/>
  <c r="L170" i="57"/>
  <c r="M170" i="57"/>
  <c r="L171" i="57"/>
  <c r="M171" i="57"/>
  <c r="L172" i="57"/>
  <c r="M172" i="57"/>
  <c r="L173" i="57"/>
  <c r="M173" i="57"/>
  <c r="L174" i="57"/>
  <c r="M174" i="57"/>
  <c r="L175" i="57"/>
  <c r="M175" i="57"/>
  <c r="L176" i="57"/>
  <c r="M176" i="57"/>
  <c r="L177" i="57"/>
  <c r="M177" i="57"/>
  <c r="L178" i="57"/>
  <c r="M178" i="57"/>
  <c r="L179" i="57"/>
  <c r="M179" i="57"/>
  <c r="L180" i="57"/>
  <c r="M180" i="57"/>
  <c r="L181" i="57"/>
  <c r="M181" i="57"/>
  <c r="L182" i="57"/>
  <c r="M182" i="57"/>
  <c r="L183" i="57"/>
  <c r="M183" i="57"/>
  <c r="L184" i="57"/>
  <c r="M184" i="57"/>
  <c r="L185" i="57"/>
  <c r="M185" i="57"/>
  <c r="L186" i="57"/>
  <c r="M186" i="57"/>
  <c r="L187" i="57"/>
  <c r="M187" i="57"/>
  <c r="L188" i="57"/>
  <c r="M188" i="57"/>
  <c r="L189" i="57"/>
  <c r="M189" i="57"/>
  <c r="L190" i="57"/>
  <c r="M190" i="57"/>
  <c r="L191" i="57"/>
  <c r="M191" i="57"/>
  <c r="L192" i="57"/>
  <c r="I192" i="57" s="1"/>
  <c r="M192" i="57"/>
  <c r="L193" i="57"/>
  <c r="M193" i="57"/>
  <c r="L194" i="57"/>
  <c r="M194" i="57"/>
  <c r="L195" i="57"/>
  <c r="M195" i="57"/>
  <c r="L196" i="57"/>
  <c r="M196" i="57"/>
  <c r="L197" i="57"/>
  <c r="M197" i="57"/>
  <c r="L198" i="57"/>
  <c r="M198" i="57"/>
  <c r="L199" i="57"/>
  <c r="M199" i="57"/>
  <c r="L200" i="57"/>
  <c r="M200" i="57"/>
  <c r="L201" i="57"/>
  <c r="M201" i="57"/>
  <c r="L202" i="57"/>
  <c r="M202" i="57"/>
  <c r="L203" i="57"/>
  <c r="M203" i="57"/>
  <c r="L204" i="57"/>
  <c r="M204" i="57"/>
  <c r="L205" i="57"/>
  <c r="M205" i="57"/>
  <c r="L206" i="57"/>
  <c r="M206" i="57"/>
  <c r="L207" i="57"/>
  <c r="I207" i="57" s="1"/>
  <c r="M207" i="57"/>
  <c r="L208" i="57"/>
  <c r="M208" i="57"/>
  <c r="L209" i="57"/>
  <c r="M209" i="57"/>
  <c r="L210" i="57"/>
  <c r="M210" i="57"/>
  <c r="L211" i="57"/>
  <c r="M211" i="57"/>
  <c r="L212" i="57"/>
  <c r="M212" i="57"/>
  <c r="L213" i="57"/>
  <c r="M213" i="57"/>
  <c r="L214" i="57"/>
  <c r="M214" i="57"/>
  <c r="L215" i="57"/>
  <c r="M215" i="57"/>
  <c r="L216" i="57"/>
  <c r="M216" i="57"/>
  <c r="L217" i="57"/>
  <c r="M217" i="57"/>
  <c r="L218" i="57"/>
  <c r="M218" i="57"/>
  <c r="L219" i="57"/>
  <c r="M219" i="57"/>
  <c r="L220" i="57"/>
  <c r="M220" i="57"/>
  <c r="L221" i="57"/>
  <c r="M221" i="57"/>
  <c r="L222" i="57"/>
  <c r="M222" i="57"/>
  <c r="L223" i="57"/>
  <c r="M223" i="57"/>
  <c r="L224" i="57"/>
  <c r="M224" i="57"/>
  <c r="L225" i="57"/>
  <c r="I225" i="57" s="1"/>
  <c r="M225" i="57"/>
  <c r="L226" i="57"/>
  <c r="M226" i="57"/>
  <c r="L227" i="57"/>
  <c r="M227" i="57"/>
  <c r="L228" i="57"/>
  <c r="M228" i="57"/>
  <c r="L229" i="57"/>
  <c r="M229" i="57"/>
  <c r="L230" i="57"/>
  <c r="M230" i="57"/>
  <c r="J230" i="57" s="1"/>
  <c r="L231" i="57"/>
  <c r="M231" i="57"/>
  <c r="L232" i="57"/>
  <c r="M232" i="57"/>
  <c r="L233" i="57"/>
  <c r="M233" i="57"/>
  <c r="L234" i="57"/>
  <c r="M234" i="57"/>
  <c r="L235" i="57"/>
  <c r="M235" i="57"/>
  <c r="L236" i="57"/>
  <c r="M236" i="57"/>
  <c r="L237" i="57"/>
  <c r="M237" i="57"/>
  <c r="L238" i="57"/>
  <c r="M238" i="57"/>
  <c r="L239" i="57"/>
  <c r="M239" i="57"/>
  <c r="L240" i="57"/>
  <c r="M240" i="57"/>
  <c r="L241" i="57"/>
  <c r="M241" i="57"/>
  <c r="L242" i="57"/>
  <c r="M242" i="57"/>
  <c r="L243" i="57"/>
  <c r="M243" i="57"/>
  <c r="L244" i="57"/>
  <c r="M244" i="57"/>
  <c r="L245" i="57"/>
  <c r="M245" i="57"/>
  <c r="L246" i="57"/>
  <c r="M246" i="57"/>
  <c r="L247" i="57"/>
  <c r="M247" i="57"/>
  <c r="L248" i="57"/>
  <c r="I248" i="57" s="1"/>
  <c r="M248" i="57"/>
  <c r="L249" i="57"/>
  <c r="M249" i="57"/>
  <c r="L250" i="57"/>
  <c r="M250" i="57"/>
  <c r="L251" i="57"/>
  <c r="M251" i="57"/>
  <c r="L252" i="57"/>
  <c r="M252" i="57"/>
  <c r="L253" i="57"/>
  <c r="M253" i="57"/>
  <c r="L254" i="57"/>
  <c r="M254" i="57"/>
  <c r="L255" i="57"/>
  <c r="M255" i="57"/>
  <c r="L256" i="57"/>
  <c r="M256" i="57"/>
  <c r="L257" i="57"/>
  <c r="M257" i="57"/>
  <c r="L258" i="57"/>
  <c r="M258" i="57"/>
  <c r="L259" i="57"/>
  <c r="M259" i="57"/>
  <c r="L260" i="57"/>
  <c r="M260" i="57"/>
  <c r="L261" i="57"/>
  <c r="M261" i="57"/>
  <c r="L262" i="57"/>
  <c r="M262" i="57"/>
  <c r="L263" i="57"/>
  <c r="M263" i="57"/>
  <c r="L264" i="57"/>
  <c r="M264" i="57"/>
  <c r="L265" i="57"/>
  <c r="M265" i="57"/>
  <c r="L266" i="57"/>
  <c r="M266" i="57"/>
  <c r="L267" i="57"/>
  <c r="M267" i="57"/>
  <c r="L268" i="57"/>
  <c r="M268" i="57"/>
  <c r="L269" i="57"/>
  <c r="M269" i="57"/>
  <c r="L270" i="57"/>
  <c r="M270" i="57"/>
  <c r="L271" i="57"/>
  <c r="M271" i="57"/>
  <c r="L272" i="57"/>
  <c r="M272" i="57"/>
  <c r="L273" i="57"/>
  <c r="M273" i="57"/>
  <c r="L274" i="57"/>
  <c r="M274" i="57"/>
  <c r="L275" i="57"/>
  <c r="M275" i="57"/>
  <c r="L276" i="57"/>
  <c r="M276" i="57"/>
  <c r="L277" i="57"/>
  <c r="M277" i="57"/>
  <c r="L278" i="57"/>
  <c r="I278" i="57" s="1"/>
  <c r="M278" i="57"/>
  <c r="L279" i="57"/>
  <c r="M279" i="57"/>
  <c r="L280" i="57"/>
  <c r="M280" i="57"/>
  <c r="L281" i="57"/>
  <c r="M281" i="57"/>
  <c r="L282" i="57"/>
  <c r="M282" i="57"/>
  <c r="L283" i="57"/>
  <c r="M283" i="57"/>
  <c r="L284" i="57"/>
  <c r="M284" i="57"/>
  <c r="L285" i="57"/>
  <c r="M285" i="57"/>
  <c r="L286" i="57"/>
  <c r="M286" i="57"/>
  <c r="L287" i="57"/>
  <c r="M287" i="57"/>
  <c r="L288" i="57"/>
  <c r="M288" i="57"/>
  <c r="L289" i="57"/>
  <c r="M289" i="57"/>
  <c r="L290" i="57"/>
  <c r="M290" i="57"/>
  <c r="L291" i="57"/>
  <c r="M291" i="57"/>
  <c r="L292" i="57"/>
  <c r="M292" i="57"/>
  <c r="L293" i="57"/>
  <c r="M293" i="57"/>
  <c r="L294" i="57"/>
  <c r="M294" i="57"/>
  <c r="L295" i="57"/>
  <c r="I295" i="57" s="1"/>
  <c r="M295" i="57"/>
  <c r="L296" i="57"/>
  <c r="M296" i="57"/>
  <c r="L297" i="57"/>
  <c r="M297" i="57"/>
  <c r="L298" i="57"/>
  <c r="M298" i="57"/>
  <c r="L299" i="57"/>
  <c r="M299" i="57"/>
  <c r="L300" i="57"/>
  <c r="M300" i="57"/>
  <c r="L301" i="57"/>
  <c r="M301" i="57"/>
  <c r="L302" i="57"/>
  <c r="M302" i="57"/>
  <c r="L303" i="57"/>
  <c r="M303" i="57"/>
  <c r="L304" i="57"/>
  <c r="M304" i="57"/>
  <c r="L305" i="57"/>
  <c r="M305" i="57"/>
  <c r="L306" i="57"/>
  <c r="M306" i="57"/>
  <c r="L307" i="57"/>
  <c r="M307" i="57"/>
  <c r="L308" i="57"/>
  <c r="M308" i="57"/>
  <c r="L309" i="57"/>
  <c r="M309" i="57"/>
  <c r="L310" i="57"/>
  <c r="M310" i="57"/>
  <c r="L311" i="57"/>
  <c r="M311" i="57"/>
  <c r="L312" i="57"/>
  <c r="M312" i="57"/>
  <c r="L313" i="57"/>
  <c r="M313" i="57"/>
  <c r="L314" i="57"/>
  <c r="M314" i="57"/>
  <c r="L315" i="57"/>
  <c r="M315" i="57"/>
  <c r="L316" i="57"/>
  <c r="M316" i="57"/>
  <c r="L317" i="57"/>
  <c r="M317" i="57"/>
  <c r="L318" i="57"/>
  <c r="M318" i="57"/>
  <c r="L319" i="57"/>
  <c r="M319" i="57"/>
  <c r="L320" i="57"/>
  <c r="M320" i="57"/>
  <c r="L321" i="57"/>
  <c r="M321" i="57"/>
  <c r="L322" i="57"/>
  <c r="M322" i="57"/>
  <c r="L323" i="57"/>
  <c r="M323" i="57"/>
  <c r="L324" i="57"/>
  <c r="M324" i="57"/>
  <c r="L325" i="57"/>
  <c r="M325" i="57"/>
  <c r="L326" i="57"/>
  <c r="M326" i="57"/>
  <c r="L327" i="57"/>
  <c r="M327" i="57"/>
  <c r="L328" i="57"/>
  <c r="M328" i="57"/>
  <c r="L329" i="57"/>
  <c r="M329" i="57"/>
  <c r="L330" i="57"/>
  <c r="M330" i="57"/>
  <c r="J330" i="57" s="1"/>
  <c r="L331" i="57"/>
  <c r="M331" i="57"/>
  <c r="L332" i="57"/>
  <c r="M332" i="57"/>
  <c r="L333" i="57"/>
  <c r="M333" i="57"/>
  <c r="L334" i="57"/>
  <c r="M334" i="57"/>
  <c r="L335" i="57"/>
  <c r="M335" i="57"/>
  <c r="L336" i="57"/>
  <c r="M336" i="57"/>
  <c r="L337" i="57"/>
  <c r="I337" i="57" s="1"/>
  <c r="M337" i="57"/>
  <c r="L338" i="57"/>
  <c r="M338" i="57"/>
  <c r="L339" i="57"/>
  <c r="M339" i="57"/>
  <c r="L340" i="57"/>
  <c r="M340" i="57"/>
  <c r="L341" i="57"/>
  <c r="M341" i="57"/>
  <c r="L342" i="57"/>
  <c r="M342" i="57"/>
  <c r="J342" i="57" s="1"/>
  <c r="L343" i="57"/>
  <c r="M343" i="57"/>
  <c r="L344" i="57"/>
  <c r="M344" i="57"/>
  <c r="L345" i="57"/>
  <c r="M345" i="57"/>
  <c r="L346" i="57"/>
  <c r="M346" i="57"/>
  <c r="L347" i="57"/>
  <c r="M347" i="57"/>
  <c r="L348" i="57"/>
  <c r="M348" i="57"/>
  <c r="L349" i="57"/>
  <c r="M349" i="57"/>
  <c r="L350" i="57"/>
  <c r="M350" i="57"/>
  <c r="L351" i="57"/>
  <c r="M351" i="57"/>
  <c r="L352" i="57"/>
  <c r="M352" i="57"/>
  <c r="L353" i="57"/>
  <c r="M353" i="57"/>
  <c r="L354" i="57"/>
  <c r="M354" i="57"/>
  <c r="J354" i="57" s="1"/>
  <c r="L355" i="57"/>
  <c r="M355" i="57"/>
  <c r="L356" i="57"/>
  <c r="M356" i="57"/>
  <c r="L357" i="57"/>
  <c r="M357" i="57"/>
  <c r="L358" i="57"/>
  <c r="M358" i="57"/>
  <c r="L359" i="57"/>
  <c r="M359" i="57"/>
  <c r="L360" i="57"/>
  <c r="M360" i="57"/>
  <c r="L361" i="57"/>
  <c r="M361" i="57"/>
  <c r="L362" i="57"/>
  <c r="M362" i="57"/>
  <c r="L363" i="57"/>
  <c r="M363" i="57"/>
  <c r="L364" i="57"/>
  <c r="M364" i="57"/>
  <c r="L365" i="57"/>
  <c r="M365" i="57"/>
  <c r="L366" i="57"/>
  <c r="M366" i="57"/>
  <c r="L367" i="57"/>
  <c r="M367" i="57"/>
  <c r="L368" i="57"/>
  <c r="M368" i="57"/>
  <c r="L369" i="57"/>
  <c r="M369" i="57"/>
  <c r="L370" i="57"/>
  <c r="M370" i="57"/>
  <c r="L371" i="57"/>
  <c r="M371" i="57"/>
  <c r="L372" i="57"/>
  <c r="M372" i="57"/>
  <c r="L373" i="57"/>
  <c r="M373" i="57"/>
  <c r="L374" i="57"/>
  <c r="M374" i="57"/>
  <c r="L375" i="57"/>
  <c r="M375" i="57"/>
  <c r="L376" i="57"/>
  <c r="M376" i="57"/>
  <c r="L377" i="57"/>
  <c r="M377" i="57"/>
  <c r="L378" i="57"/>
  <c r="M378" i="57"/>
  <c r="L379" i="57"/>
  <c r="M379" i="57"/>
  <c r="L380" i="57"/>
  <c r="M380" i="57"/>
  <c r="L381" i="57"/>
  <c r="M381" i="57"/>
  <c r="L382" i="57"/>
  <c r="M382" i="57"/>
  <c r="L383" i="57"/>
  <c r="M383" i="57"/>
  <c r="L384" i="57"/>
  <c r="M384" i="57"/>
  <c r="L385" i="57"/>
  <c r="M385" i="57"/>
  <c r="L386" i="57"/>
  <c r="M386" i="57"/>
  <c r="L387" i="57"/>
  <c r="M387" i="57"/>
  <c r="L388" i="57"/>
  <c r="M388" i="57"/>
  <c r="L389" i="57"/>
  <c r="M389" i="57"/>
  <c r="L390" i="57"/>
  <c r="M390" i="57"/>
  <c r="L391" i="57"/>
  <c r="M391" i="57"/>
  <c r="L392" i="57"/>
  <c r="M392" i="57"/>
  <c r="J392" i="57" s="1"/>
  <c r="L393" i="57"/>
  <c r="M393" i="57"/>
  <c r="L394" i="57"/>
  <c r="M394" i="57"/>
  <c r="L395" i="57"/>
  <c r="M395" i="57"/>
  <c r="L396" i="57"/>
  <c r="M396" i="57"/>
  <c r="L397" i="57"/>
  <c r="M397" i="57"/>
  <c r="L398" i="57"/>
  <c r="I398" i="57" s="1"/>
  <c r="M398" i="57"/>
  <c r="L399" i="57"/>
  <c r="M399" i="57"/>
  <c r="L400" i="57"/>
  <c r="M400" i="57"/>
  <c r="L401" i="57"/>
  <c r="M401" i="57"/>
  <c r="L402" i="57"/>
  <c r="M402" i="57"/>
  <c r="L403" i="57"/>
  <c r="M403" i="57"/>
  <c r="L404" i="57"/>
  <c r="M404" i="57"/>
  <c r="L405" i="57"/>
  <c r="M405" i="57"/>
  <c r="L406" i="57"/>
  <c r="M406" i="57"/>
  <c r="L407" i="57"/>
  <c r="M407" i="57"/>
  <c r="L408" i="57"/>
  <c r="M408" i="57"/>
  <c r="L409" i="57"/>
  <c r="M409" i="57"/>
  <c r="L410" i="57"/>
  <c r="M410" i="57"/>
  <c r="L411" i="57"/>
  <c r="M411" i="57"/>
  <c r="L412" i="57"/>
  <c r="M412" i="57"/>
  <c r="L413" i="57"/>
  <c r="M413" i="57"/>
  <c r="L414" i="57"/>
  <c r="M414" i="57"/>
  <c r="L415" i="57"/>
  <c r="M415" i="57"/>
  <c r="L416" i="57"/>
  <c r="M416" i="57"/>
  <c r="L417" i="57"/>
  <c r="M417" i="57"/>
  <c r="L418" i="57"/>
  <c r="M418" i="57"/>
  <c r="L419" i="57"/>
  <c r="I419" i="57" s="1"/>
  <c r="M419" i="57"/>
  <c r="L420" i="57"/>
  <c r="M420" i="57"/>
  <c r="L421" i="57"/>
  <c r="M421" i="57"/>
  <c r="L422" i="57"/>
  <c r="M422" i="57"/>
  <c r="L423" i="57"/>
  <c r="M423" i="57"/>
  <c r="L424" i="57"/>
  <c r="M424" i="57"/>
  <c r="L425" i="57"/>
  <c r="M425" i="57"/>
  <c r="L426" i="57"/>
  <c r="M426" i="57"/>
  <c r="L427" i="57"/>
  <c r="M427" i="57"/>
  <c r="L428" i="57"/>
  <c r="M428" i="57"/>
  <c r="L429" i="57"/>
  <c r="M429" i="57"/>
  <c r="L430" i="57"/>
  <c r="M430" i="57"/>
  <c r="L431" i="57"/>
  <c r="M431" i="57"/>
  <c r="L432" i="57"/>
  <c r="M432" i="57"/>
  <c r="L433" i="57"/>
  <c r="I433" i="57" s="1"/>
  <c r="M433" i="57"/>
  <c r="J433" i="57" s="1"/>
  <c r="L434" i="57"/>
  <c r="I434" i="57" s="1"/>
  <c r="M434" i="57"/>
  <c r="J434" i="57" s="1"/>
  <c r="L435" i="57"/>
  <c r="I435" i="57" s="1"/>
  <c r="M435" i="57"/>
  <c r="J435" i="57" s="1"/>
  <c r="L436" i="57"/>
  <c r="I436" i="57" s="1"/>
  <c r="M436" i="57"/>
  <c r="J436" i="57" s="1"/>
  <c r="L437" i="57"/>
  <c r="I437" i="57" s="1"/>
  <c r="M437" i="57"/>
  <c r="J437" i="57" s="1"/>
  <c r="L438" i="57"/>
  <c r="I438" i="57" s="1"/>
  <c r="M438" i="57"/>
  <c r="J438" i="57" s="1"/>
  <c r="L439" i="57"/>
  <c r="I439" i="57" s="1"/>
  <c r="M439" i="57"/>
  <c r="J439" i="57" s="1"/>
  <c r="L440" i="57"/>
  <c r="I440" i="57" s="1"/>
  <c r="M440" i="57"/>
  <c r="J440" i="57" s="1"/>
  <c r="L441" i="57"/>
  <c r="I441" i="57" s="1"/>
  <c r="M441" i="57"/>
  <c r="J441" i="57" s="1"/>
  <c r="L442" i="57"/>
  <c r="I442" i="57" s="1"/>
  <c r="M442" i="57"/>
  <c r="J442" i="57" s="1"/>
  <c r="L443" i="57"/>
  <c r="I443" i="57" s="1"/>
  <c r="M443" i="57"/>
  <c r="J443" i="57" s="1"/>
  <c r="I12" i="77"/>
  <c r="J12" i="77"/>
  <c r="N12" i="77"/>
  <c r="O12" i="77"/>
  <c r="Q12" i="77"/>
  <c r="R12" i="77"/>
  <c r="T12" i="77"/>
  <c r="U12" i="77"/>
  <c r="W12" i="77"/>
  <c r="X12" i="77"/>
  <c r="Z12" i="77"/>
  <c r="AA12" i="77"/>
  <c r="AC12" i="77"/>
  <c r="AD12" i="77"/>
  <c r="AJ12" i="77"/>
  <c r="AK12" i="77"/>
  <c r="AN12" i="77"/>
  <c r="AO12" i="77"/>
  <c r="AQ12" i="77"/>
  <c r="AR12" i="77"/>
  <c r="AT12" i="77"/>
  <c r="AU12" i="77"/>
  <c r="F13" i="77"/>
  <c r="G13" i="77"/>
  <c r="AE13" i="77"/>
  <c r="AF13" i="77"/>
  <c r="AG13" i="77"/>
  <c r="AH13" i="77"/>
  <c r="F14" i="77"/>
  <c r="G14" i="77"/>
  <c r="AE14" i="77"/>
  <c r="AF14" i="77"/>
  <c r="AG14" i="77"/>
  <c r="AH14" i="77"/>
  <c r="F15" i="77"/>
  <c r="G15" i="77"/>
  <c r="AE15" i="77"/>
  <c r="AF15" i="77"/>
  <c r="AG15" i="77"/>
  <c r="AH15" i="77"/>
  <c r="F16" i="77"/>
  <c r="G16" i="77"/>
  <c r="AE16" i="77"/>
  <c r="AF16" i="77"/>
  <c r="AG16" i="77"/>
  <c r="AH16" i="77"/>
  <c r="F17" i="77"/>
  <c r="G17" i="77"/>
  <c r="AE17" i="77"/>
  <c r="AF17" i="77"/>
  <c r="AG17" i="77"/>
  <c r="AH17" i="77"/>
  <c r="F18" i="77"/>
  <c r="G18" i="77"/>
  <c r="AE18" i="77"/>
  <c r="AF18" i="77"/>
  <c r="AG18" i="77"/>
  <c r="AH18" i="77"/>
  <c r="F19" i="77"/>
  <c r="G19" i="77"/>
  <c r="AE19" i="77"/>
  <c r="AF19" i="77"/>
  <c r="AG19" i="77"/>
  <c r="AH19" i="77"/>
  <c r="F20" i="77"/>
  <c r="G20" i="77"/>
  <c r="AE20" i="77"/>
  <c r="AF20" i="77"/>
  <c r="AG20" i="77"/>
  <c r="AH20" i="77"/>
  <c r="F21" i="77"/>
  <c r="G21" i="77"/>
  <c r="AE21" i="77"/>
  <c r="AF21" i="77"/>
  <c r="AG21" i="77"/>
  <c r="AH21" i="77"/>
  <c r="F22" i="77"/>
  <c r="G22" i="77"/>
  <c r="AE22" i="77"/>
  <c r="AF22" i="77"/>
  <c r="AG22" i="77"/>
  <c r="AH22" i="77"/>
  <c r="F23" i="77"/>
  <c r="G23" i="77"/>
  <c r="AE23" i="77"/>
  <c r="AF23" i="77"/>
  <c r="AG23" i="77"/>
  <c r="AH23" i="77"/>
  <c r="CN12" i="57"/>
  <c r="U12" i="57"/>
  <c r="X12" i="57"/>
  <c r="W12" i="57"/>
  <c r="CL12" i="57"/>
  <c r="CK12" i="57"/>
  <c r="CJ12" i="57"/>
  <c r="CI12" i="57"/>
  <c r="CH12" i="57"/>
  <c r="CG12" i="57"/>
  <c r="CF12" i="57"/>
  <c r="CE12" i="57"/>
  <c r="CD12" i="57"/>
  <c r="CC12" i="57"/>
  <c r="CB12" i="57"/>
  <c r="CA12" i="57"/>
  <c r="BZ12" i="57"/>
  <c r="BY12" i="57"/>
  <c r="BX12" i="57"/>
  <c r="BW12" i="57"/>
  <c r="BV12" i="57"/>
  <c r="BU12" i="57"/>
  <c r="BT12" i="57"/>
  <c r="BS12" i="57"/>
  <c r="BR12" i="57"/>
  <c r="BQ12" i="57"/>
  <c r="BP12" i="57"/>
  <c r="BO12" i="57"/>
  <c r="BI12" i="57"/>
  <c r="BH12" i="57"/>
  <c r="BG12" i="57"/>
  <c r="BF12" i="57"/>
  <c r="BE12" i="57"/>
  <c r="BD12" i="57"/>
  <c r="BC12" i="57"/>
  <c r="BB12" i="57"/>
  <c r="I414" i="57" l="1"/>
  <c r="I402" i="57"/>
  <c r="I296" i="57"/>
  <c r="I84" i="57"/>
  <c r="J390" i="57"/>
  <c r="J384" i="57"/>
  <c r="J378" i="57"/>
  <c r="J372" i="57"/>
  <c r="J360" i="57"/>
  <c r="J254" i="57"/>
  <c r="J242" i="57"/>
  <c r="J224" i="57"/>
  <c r="J206" i="57"/>
  <c r="I396" i="57"/>
  <c r="I390" i="57"/>
  <c r="I384" i="57"/>
  <c r="I367" i="57"/>
  <c r="I343" i="57"/>
  <c r="I319" i="57"/>
  <c r="I260" i="57"/>
  <c r="I254" i="57"/>
  <c r="I242" i="57"/>
  <c r="I230" i="57"/>
  <c r="I219" i="57"/>
  <c r="I213" i="57"/>
  <c r="I195" i="57"/>
  <c r="I184" i="57"/>
  <c r="I160" i="57"/>
  <c r="I143" i="57"/>
  <c r="I95" i="57"/>
  <c r="I89" i="57"/>
  <c r="I48" i="57"/>
  <c r="I42" i="57"/>
  <c r="J424" i="57"/>
  <c r="J418" i="57"/>
  <c r="I366" i="57"/>
  <c r="I206" i="57"/>
  <c r="I177" i="57"/>
  <c r="I430" i="57"/>
  <c r="I418" i="57"/>
  <c r="J371" i="57"/>
  <c r="J365" i="57"/>
  <c r="J359" i="57"/>
  <c r="I312" i="57"/>
  <c r="I235" i="57"/>
  <c r="I371" i="57"/>
  <c r="I294" i="57"/>
  <c r="I264" i="57"/>
  <c r="I217" i="57"/>
  <c r="I158" i="57"/>
  <c r="J152" i="57"/>
  <c r="J376" i="57"/>
  <c r="I299" i="57"/>
  <c r="J204" i="57"/>
  <c r="I199" i="57"/>
  <c r="I93" i="57"/>
  <c r="I40" i="57"/>
  <c r="I370" i="57"/>
  <c r="I163" i="57"/>
  <c r="J381" i="57"/>
  <c r="J292" i="57"/>
  <c r="I251" i="57"/>
  <c r="I245" i="57"/>
  <c r="J50" i="57"/>
  <c r="I39" i="57"/>
  <c r="J386" i="57"/>
  <c r="J315" i="57"/>
  <c r="I280" i="57"/>
  <c r="I221" i="57"/>
  <c r="I145" i="57"/>
  <c r="J397" i="57"/>
  <c r="I386" i="57"/>
  <c r="J380" i="57"/>
  <c r="I321" i="57"/>
  <c r="I238" i="57"/>
  <c r="J208" i="57"/>
  <c r="I197" i="57"/>
  <c r="J402" i="57"/>
  <c r="J320" i="57"/>
  <c r="J314" i="57"/>
  <c r="J296" i="57"/>
  <c r="J255" i="57"/>
  <c r="I214" i="57"/>
  <c r="I73" i="57"/>
  <c r="J419" i="57"/>
  <c r="I403" i="57"/>
  <c r="I387" i="57"/>
  <c r="J337" i="57"/>
  <c r="J331" i="57"/>
  <c r="J305" i="57"/>
  <c r="J290" i="57"/>
  <c r="J273" i="57"/>
  <c r="J222" i="57"/>
  <c r="J175" i="57"/>
  <c r="J169" i="57"/>
  <c r="J131" i="57"/>
  <c r="J125" i="57"/>
  <c r="J119" i="57"/>
  <c r="J40" i="57"/>
  <c r="J408" i="57"/>
  <c r="J310" i="57"/>
  <c r="J294" i="57"/>
  <c r="J278" i="57"/>
  <c r="J266" i="57"/>
  <c r="J246" i="57"/>
  <c r="J212" i="57"/>
  <c r="I424" i="57"/>
  <c r="I408" i="57"/>
  <c r="I392" i="57"/>
  <c r="I376" i="57"/>
  <c r="I360" i="57"/>
  <c r="I354" i="57"/>
  <c r="I342" i="57"/>
  <c r="I331" i="57"/>
  <c r="I326" i="57"/>
  <c r="I315" i="57"/>
  <c r="I310" i="57"/>
  <c r="I290" i="57"/>
  <c r="I267" i="57"/>
  <c r="I256" i="57"/>
  <c r="I246" i="57"/>
  <c r="I241" i="57"/>
  <c r="I236" i="57"/>
  <c r="I231" i="57"/>
  <c r="I222" i="57"/>
  <c r="I212" i="57"/>
  <c r="I180" i="57"/>
  <c r="I175" i="57"/>
  <c r="I169" i="57"/>
  <c r="I131" i="57"/>
  <c r="I125" i="57"/>
  <c r="I119" i="57"/>
  <c r="I107" i="57"/>
  <c r="I101" i="57"/>
  <c r="I67" i="57"/>
  <c r="I50" i="57"/>
  <c r="J413" i="57"/>
  <c r="J407" i="57"/>
  <c r="J391" i="57"/>
  <c r="J347" i="57"/>
  <c r="I330" i="57"/>
  <c r="J325" i="57"/>
  <c r="I304" i="57"/>
  <c r="I289" i="57"/>
  <c r="I255" i="57"/>
  <c r="J250" i="57"/>
  <c r="J89" i="57"/>
  <c r="J55" i="57"/>
  <c r="J375" i="57"/>
  <c r="I353" i="57"/>
  <c r="J335" i="57"/>
  <c r="I309" i="57"/>
  <c r="J303" i="57"/>
  <c r="J271" i="57"/>
  <c r="J173" i="57"/>
  <c r="J146" i="57"/>
  <c r="J135" i="57"/>
  <c r="I106" i="57"/>
  <c r="I100" i="57"/>
  <c r="J94" i="57"/>
  <c r="I66" i="57"/>
  <c r="J60" i="57"/>
  <c r="J43" i="57"/>
  <c r="I364" i="57"/>
  <c r="J297" i="57"/>
  <c r="J293" i="57"/>
  <c r="I265" i="57"/>
  <c r="I201" i="57"/>
  <c r="I190" i="57"/>
  <c r="J178" i="57"/>
  <c r="J140" i="57"/>
  <c r="I129" i="57"/>
  <c r="J369" i="57"/>
  <c r="I346" i="57"/>
  <c r="J302" i="57"/>
  <c r="I297" i="57"/>
  <c r="J215" i="57"/>
  <c r="J205" i="57"/>
  <c r="J116" i="57"/>
  <c r="I88" i="57"/>
  <c r="I82" i="57"/>
  <c r="I54" i="57"/>
  <c r="J38" i="57"/>
  <c r="I334" i="57"/>
  <c r="J307" i="57"/>
  <c r="I302" i="57"/>
  <c r="I281" i="57"/>
  <c r="I270" i="57"/>
  <c r="J253" i="57"/>
  <c r="I172" i="57"/>
  <c r="I161" i="57"/>
  <c r="J87" i="57"/>
  <c r="J53" i="57"/>
  <c r="J42" i="57"/>
  <c r="J339" i="57"/>
  <c r="J333" i="57"/>
  <c r="I307" i="57"/>
  <c r="J243" i="57"/>
  <c r="J219" i="57"/>
  <c r="J188" i="57"/>
  <c r="J133" i="57"/>
  <c r="J121" i="57"/>
  <c r="I110" i="57"/>
  <c r="J37" i="57"/>
  <c r="I368" i="57"/>
  <c r="I362" i="57"/>
  <c r="I339" i="57"/>
  <c r="J317" i="57"/>
  <c r="I275" i="57"/>
  <c r="J227" i="57"/>
  <c r="J193" i="57"/>
  <c r="J154" i="57"/>
  <c r="J149" i="57"/>
  <c r="J138" i="57"/>
  <c r="J109" i="57"/>
  <c r="J103" i="57"/>
  <c r="J80" i="57"/>
  <c r="J69" i="57"/>
  <c r="J52" i="57"/>
  <c r="J46" i="57"/>
  <c r="J41" i="57"/>
  <c r="I399" i="57"/>
  <c r="J393" i="57"/>
  <c r="I383" i="57"/>
  <c r="J367" i="57"/>
  <c r="J322" i="57"/>
  <c r="I317" i="57"/>
  <c r="J300" i="57"/>
  <c r="J232" i="57"/>
  <c r="J159" i="57"/>
  <c r="I154" i="57"/>
  <c r="J114" i="57"/>
  <c r="I86" i="57"/>
  <c r="I52" i="57"/>
  <c r="I431" i="57"/>
  <c r="J425" i="57"/>
  <c r="I415" i="57"/>
  <c r="J409" i="57"/>
  <c r="J403" i="57"/>
  <c r="J387" i="57"/>
  <c r="J377" i="57"/>
  <c r="J349" i="57"/>
  <c r="I332" i="57"/>
  <c r="I300" i="57"/>
  <c r="I285" i="57"/>
  <c r="J279" i="57"/>
  <c r="I268" i="57"/>
  <c r="J247" i="57"/>
  <c r="J237" i="57"/>
  <c r="J164" i="57"/>
  <c r="J85" i="57"/>
  <c r="J68" i="57"/>
  <c r="J51" i="57"/>
  <c r="F12" i="77"/>
  <c r="G12" i="77"/>
  <c r="I427" i="57"/>
  <c r="J421" i="57"/>
  <c r="J415" i="57"/>
  <c r="I395" i="57"/>
  <c r="J389" i="57"/>
  <c r="J383" i="57"/>
  <c r="J364" i="57"/>
  <c r="I361" i="57"/>
  <c r="J355" i="57"/>
  <c r="I352" i="57"/>
  <c r="J348" i="57"/>
  <c r="I345" i="57"/>
  <c r="J309" i="57"/>
  <c r="I291" i="57"/>
  <c r="J287" i="57"/>
  <c r="J283" i="57"/>
  <c r="I277" i="57"/>
  <c r="J270" i="57"/>
  <c r="I261" i="57"/>
  <c r="J257" i="57"/>
  <c r="J239" i="57"/>
  <c r="J233" i="57"/>
  <c r="J211" i="57"/>
  <c r="J199" i="57"/>
  <c r="I196" i="57"/>
  <c r="J185" i="57"/>
  <c r="J182" i="57"/>
  <c r="J179" i="57"/>
  <c r="I162" i="57"/>
  <c r="J151" i="57"/>
  <c r="I134" i="57"/>
  <c r="I130" i="57"/>
  <c r="J122" i="57"/>
  <c r="J104" i="57"/>
  <c r="J86" i="57"/>
  <c r="J82" i="57"/>
  <c r="J75" i="57"/>
  <c r="J429" i="57"/>
  <c r="J423" i="57"/>
  <c r="I423" i="57"/>
  <c r="J417" i="57"/>
  <c r="J411" i="57"/>
  <c r="I391" i="57"/>
  <c r="J385" i="57"/>
  <c r="J379" i="57"/>
  <c r="J370" i="57"/>
  <c r="J357" i="57"/>
  <c r="J338" i="57"/>
  <c r="I325" i="57"/>
  <c r="J311" i="57"/>
  <c r="I286" i="57"/>
  <c r="I282" i="57"/>
  <c r="J272" i="57"/>
  <c r="I269" i="57"/>
  <c r="I263" i="57"/>
  <c r="J259" i="57"/>
  <c r="I253" i="57"/>
  <c r="J235" i="57"/>
  <c r="I202" i="57"/>
  <c r="J194" i="57"/>
  <c r="J187" i="57"/>
  <c r="I178" i="57"/>
  <c r="J174" i="57"/>
  <c r="J167" i="57"/>
  <c r="J132" i="57"/>
  <c r="J128" i="57"/>
  <c r="I114" i="57"/>
  <c r="I96" i="57"/>
  <c r="J92" i="57"/>
  <c r="I74" i="57"/>
  <c r="J63" i="57"/>
  <c r="I60" i="57"/>
  <c r="J45" i="57"/>
  <c r="J431" i="57"/>
  <c r="I411" i="57"/>
  <c r="J405" i="57"/>
  <c r="J399" i="57"/>
  <c r="I379" i="57"/>
  <c r="J373" i="57"/>
  <c r="J366" i="57"/>
  <c r="I357" i="57"/>
  <c r="J350" i="57"/>
  <c r="J341" i="57"/>
  <c r="J321" i="57"/>
  <c r="I318" i="57"/>
  <c r="I314" i="57"/>
  <c r="J304" i="57"/>
  <c r="I301" i="57"/>
  <c r="J289" i="57"/>
  <c r="J285" i="57"/>
  <c r="I259" i="57"/>
  <c r="J249" i="57"/>
  <c r="J229" i="57"/>
  <c r="J218" i="57"/>
  <c r="I198" i="57"/>
  <c r="J190" i="57"/>
  <c r="J170" i="57"/>
  <c r="J163" i="57"/>
  <c r="J156" i="57"/>
  <c r="I150" i="57"/>
  <c r="J143" i="57"/>
  <c r="J139" i="57"/>
  <c r="I132" i="57"/>
  <c r="J124" i="57"/>
  <c r="J106" i="57"/>
  <c r="J102" i="57"/>
  <c r="J84" i="57"/>
  <c r="J77" i="57"/>
  <c r="J427" i="57"/>
  <c r="I407" i="57"/>
  <c r="J401" i="57"/>
  <c r="J395" i="57"/>
  <c r="I375" i="57"/>
  <c r="I369" i="57"/>
  <c r="J361" i="57"/>
  <c r="J345" i="57"/>
  <c r="J336" i="57"/>
  <c r="I333" i="57"/>
  <c r="J329" i="57"/>
  <c r="J291" i="57"/>
  <c r="I288" i="57"/>
  <c r="I284" i="57"/>
  <c r="J261" i="57"/>
  <c r="J251" i="57"/>
  <c r="J245" i="57"/>
  <c r="J223" i="57"/>
  <c r="J220" i="57"/>
  <c r="J203" i="57"/>
  <c r="J192" i="57"/>
  <c r="I186" i="57"/>
  <c r="J176" i="57"/>
  <c r="I166" i="57"/>
  <c r="I142" i="57"/>
  <c r="J130" i="57"/>
  <c r="J112" i="57"/>
  <c r="J97" i="57"/>
  <c r="I94" i="57"/>
  <c r="I83" i="57"/>
  <c r="J79" i="57"/>
  <c r="I76" i="57"/>
  <c r="J72" i="57"/>
  <c r="I62" i="57"/>
  <c r="J58" i="57"/>
  <c r="J47" i="57"/>
  <c r="I425" i="57"/>
  <c r="I417" i="57"/>
  <c r="I409" i="57"/>
  <c r="I401" i="57"/>
  <c r="I393" i="57"/>
  <c r="I385" i="57"/>
  <c r="I377" i="57"/>
  <c r="J368" i="57"/>
  <c r="I365" i="57"/>
  <c r="J353" i="57"/>
  <c r="I350" i="57"/>
  <c r="J343" i="57"/>
  <c r="I341" i="57"/>
  <c r="J327" i="57"/>
  <c r="J318" i="57"/>
  <c r="J306" i="57"/>
  <c r="J299" i="57"/>
  <c r="J288" i="57"/>
  <c r="J284" i="57"/>
  <c r="J281" i="57"/>
  <c r="I273" i="57"/>
  <c r="J269" i="57"/>
  <c r="I266" i="57"/>
  <c r="J263" i="57"/>
  <c r="J260" i="57"/>
  <c r="I257" i="57"/>
  <c r="J238" i="57"/>
  <c r="J225" i="57"/>
  <c r="J217" i="57"/>
  <c r="J207" i="57"/>
  <c r="J201" i="57"/>
  <c r="J198" i="57"/>
  <c r="J191" i="57"/>
  <c r="J184" i="57"/>
  <c r="J181" i="57"/>
  <c r="J172" i="57"/>
  <c r="J166" i="57"/>
  <c r="J153" i="57"/>
  <c r="I138" i="57"/>
  <c r="J127" i="57"/>
  <c r="J118" i="57"/>
  <c r="J115" i="57"/>
  <c r="J108" i="57"/>
  <c r="I102" i="57"/>
  <c r="J95" i="57"/>
  <c r="I92" i="57"/>
  <c r="J71" i="57"/>
  <c r="I68" i="57"/>
  <c r="J61" i="57"/>
  <c r="I58" i="57"/>
  <c r="J39" i="57"/>
  <c r="J137" i="57"/>
  <c r="I118" i="57"/>
  <c r="J111" i="57"/>
  <c r="I108" i="57"/>
  <c r="J101" i="57"/>
  <c r="J98" i="57"/>
  <c r="I78" i="57"/>
  <c r="J74" i="57"/>
  <c r="J67" i="57"/>
  <c r="J64" i="57"/>
  <c r="I429" i="57"/>
  <c r="I421" i="57"/>
  <c r="I413" i="57"/>
  <c r="I405" i="57"/>
  <c r="I397" i="57"/>
  <c r="I389" i="57"/>
  <c r="I381" i="57"/>
  <c r="I373" i="57"/>
  <c r="I355" i="57"/>
  <c r="J351" i="57"/>
  <c r="I348" i="57"/>
  <c r="I336" i="57"/>
  <c r="J332" i="57"/>
  <c r="I329" i="57"/>
  <c r="J323" i="57"/>
  <c r="I320" i="57"/>
  <c r="J316" i="57"/>
  <c r="J313" i="57"/>
  <c r="J286" i="57"/>
  <c r="J277" i="57"/>
  <c r="J274" i="57"/>
  <c r="J267" i="57"/>
  <c r="J258" i="57"/>
  <c r="J252" i="57"/>
  <c r="J234" i="57"/>
  <c r="J231" i="57"/>
  <c r="J221" i="57"/>
  <c r="J213" i="57"/>
  <c r="J196" i="57"/>
  <c r="I193" i="57"/>
  <c r="J189" i="57"/>
  <c r="I174" i="57"/>
  <c r="J161" i="57"/>
  <c r="J158" i="57"/>
  <c r="J155" i="57"/>
  <c r="J148" i="57"/>
  <c r="J145" i="57"/>
  <c r="J136" i="57"/>
  <c r="I126" i="57"/>
  <c r="J113" i="57"/>
  <c r="J100" i="57"/>
  <c r="J93" i="57"/>
  <c r="J90" i="57"/>
  <c r="J76" i="57"/>
  <c r="I70" i="57"/>
  <c r="J66" i="57"/>
  <c r="J59" i="57"/>
  <c r="J56" i="57"/>
  <c r="J49" i="57"/>
  <c r="J200" i="57"/>
  <c r="J197" i="57"/>
  <c r="I194" i="57"/>
  <c r="I182" i="57"/>
  <c r="I170" i="57"/>
  <c r="I164" i="57"/>
  <c r="J160" i="57"/>
  <c r="J157" i="57"/>
  <c r="I146" i="57"/>
  <c r="J134" i="57"/>
  <c r="I122" i="57"/>
  <c r="J110" i="57"/>
  <c r="I98" i="57"/>
  <c r="J91" i="57"/>
  <c r="J88" i="57"/>
  <c r="J81" i="57"/>
  <c r="J78" i="57"/>
  <c r="I72" i="57"/>
  <c r="J65" i="57"/>
  <c r="J62" i="57"/>
  <c r="I56" i="57"/>
  <c r="J44" i="57"/>
  <c r="J363" i="57"/>
  <c r="J352" i="57"/>
  <c r="I349" i="57"/>
  <c r="J334" i="57"/>
  <c r="I323" i="57"/>
  <c r="J319" i="57"/>
  <c r="I316" i="57"/>
  <c r="I313" i="57"/>
  <c r="I305" i="57"/>
  <c r="J301" i="57"/>
  <c r="I298" i="57"/>
  <c r="J295" i="57"/>
  <c r="I293" i="57"/>
  <c r="J275" i="57"/>
  <c r="I272" i="57"/>
  <c r="J268" i="57"/>
  <c r="J265" i="57"/>
  <c r="J248" i="57"/>
  <c r="J241" i="57"/>
  <c r="J236" i="57"/>
  <c r="J216" i="57"/>
  <c r="J209" i="57"/>
  <c r="J202" i="57"/>
  <c r="J195" i="57"/>
  <c r="J186" i="57"/>
  <c r="J183" i="57"/>
  <c r="J180" i="57"/>
  <c r="J177" i="57"/>
  <c r="J171" i="57"/>
  <c r="J168" i="57"/>
  <c r="J165" i="57"/>
  <c r="J162" i="57"/>
  <c r="J150" i="57"/>
  <c r="J147" i="57"/>
  <c r="J144" i="57"/>
  <c r="J141" i="57"/>
  <c r="J129" i="57"/>
  <c r="J126" i="57"/>
  <c r="J123" i="57"/>
  <c r="J120" i="57"/>
  <c r="J117" i="57"/>
  <c r="J105" i="57"/>
  <c r="J99" i="57"/>
  <c r="J96" i="57"/>
  <c r="I90" i="57"/>
  <c r="J83" i="57"/>
  <c r="I80" i="57"/>
  <c r="J73" i="57"/>
  <c r="J70" i="57"/>
  <c r="I64" i="57"/>
  <c r="J57" i="57"/>
  <c r="J54" i="57"/>
  <c r="J48" i="57"/>
  <c r="BA12" i="57"/>
  <c r="AZ12" i="57"/>
  <c r="AY12" i="57"/>
  <c r="AX12" i="57"/>
  <c r="AW12" i="57"/>
  <c r="AV12" i="57"/>
  <c r="AU12" i="57"/>
  <c r="AT12" i="57"/>
  <c r="AS12" i="57"/>
  <c r="AR12" i="57"/>
  <c r="AQ12" i="57"/>
  <c r="AP12" i="57"/>
  <c r="AO12" i="57"/>
  <c r="AN12" i="57"/>
  <c r="AM12" i="57"/>
  <c r="AL12" i="57"/>
  <c r="S12" i="57"/>
  <c r="AK12" i="57"/>
  <c r="AJ12" i="57"/>
  <c r="T12" i="57"/>
  <c r="R12" i="57"/>
  <c r="Q12" i="57"/>
  <c r="P12" i="57"/>
  <c r="O12" i="57"/>
  <c r="N12" i="57"/>
  <c r="AI33" i="57" l="1"/>
  <c r="AI12" i="57" s="1"/>
  <c r="AH33" i="57"/>
  <c r="AH12" i="57" s="1"/>
  <c r="AI32" i="57"/>
  <c r="AH32" i="57"/>
  <c r="AI31" i="57"/>
  <c r="AH31" i="57"/>
  <c r="AI30" i="57"/>
  <c r="AH30" i="57"/>
  <c r="AI29" i="57"/>
  <c r="AH29" i="57"/>
  <c r="AI28" i="57"/>
  <c r="AH28" i="57"/>
  <c r="AI27" i="57"/>
  <c r="AH27" i="57"/>
  <c r="AI26" i="57"/>
  <c r="AH26" i="57"/>
  <c r="AI25" i="57"/>
  <c r="AH25" i="57"/>
  <c r="AI24" i="57"/>
  <c r="AH24" i="57"/>
  <c r="AI23" i="57"/>
  <c r="AH23" i="57"/>
  <c r="AI22" i="57"/>
  <c r="AH22" i="57"/>
  <c r="AI21" i="57"/>
  <c r="AH21" i="57"/>
  <c r="AI20" i="57"/>
  <c r="AH20" i="57"/>
  <c r="AI19" i="57"/>
  <c r="AH19" i="57"/>
  <c r="AI18" i="57"/>
  <c r="AH18" i="57"/>
  <c r="AI17" i="57"/>
  <c r="AH17" i="57"/>
  <c r="AI16" i="57"/>
  <c r="AH16" i="57"/>
  <c r="AI15" i="57"/>
  <c r="AH15" i="57"/>
  <c r="AI14" i="57"/>
  <c r="AI13" i="57"/>
  <c r="I13" i="57"/>
  <c r="M33" i="57"/>
  <c r="L12" i="57"/>
  <c r="M32" i="57"/>
  <c r="M31" i="57"/>
  <c r="M30" i="57"/>
  <c r="M29" i="57"/>
  <c r="M28" i="57"/>
  <c r="M27" i="57"/>
  <c r="M26" i="57"/>
  <c r="M25" i="57"/>
  <c r="M24" i="57"/>
  <c r="M23" i="57"/>
  <c r="M22" i="57"/>
  <c r="M21" i="57"/>
  <c r="M20" i="57"/>
  <c r="M19" i="57"/>
  <c r="M18" i="57"/>
  <c r="M17" i="57"/>
  <c r="J17" i="57" s="1"/>
  <c r="M16" i="57"/>
  <c r="J16" i="57" s="1"/>
  <c r="M15" i="57"/>
  <c r="M14" i="57"/>
  <c r="I14" i="57"/>
  <c r="M13" i="57"/>
  <c r="I16" i="57" l="1"/>
  <c r="I17" i="57"/>
  <c r="J14" i="57"/>
  <c r="I12" i="57"/>
  <c r="I15" i="57"/>
  <c r="J15" i="57"/>
  <c r="J13" i="57"/>
  <c r="M12" i="57"/>
  <c r="I23" i="57"/>
  <c r="I31" i="57"/>
  <c r="I19" i="57"/>
  <c r="I27" i="57"/>
  <c r="J21" i="57"/>
  <c r="J25" i="57"/>
  <c r="J23" i="57"/>
  <c r="J33" i="57"/>
  <c r="J12" i="57" s="1"/>
  <c r="J29" i="57"/>
  <c r="J31" i="57"/>
  <c r="J27" i="57"/>
  <c r="J19" i="57"/>
  <c r="J18" i="57"/>
  <c r="J22" i="57"/>
  <c r="J26" i="57"/>
  <c r="J30" i="57"/>
  <c r="J20" i="57"/>
  <c r="J24" i="57"/>
  <c r="J28" i="57"/>
  <c r="J32" i="57"/>
  <c r="I21" i="57"/>
  <c r="I25" i="57"/>
  <c r="I29" i="57"/>
  <c r="I33" i="57"/>
  <c r="I18" i="57"/>
  <c r="I22" i="57"/>
  <c r="I26" i="57"/>
  <c r="I30" i="57"/>
  <c r="I20" i="57"/>
  <c r="I24" i="57"/>
  <c r="I28" i="57"/>
  <c r="I32" i="57"/>
  <c r="BN33" i="57" l="1"/>
  <c r="BM33" i="57"/>
  <c r="BL33" i="57"/>
  <c r="BK33" i="57"/>
  <c r="BJ33" i="57"/>
  <c r="AF33" i="57"/>
  <c r="AE33" i="57"/>
  <c r="AD33" i="57"/>
  <c r="AC33" i="57"/>
  <c r="AB33" i="57"/>
  <c r="BN32" i="57"/>
  <c r="BM32" i="57"/>
  <c r="BL32" i="57"/>
  <c r="BK32" i="57"/>
  <c r="BJ32" i="57"/>
  <c r="AF32" i="57"/>
  <c r="AE32" i="57"/>
  <c r="AD32" i="57"/>
  <c r="AC32" i="57"/>
  <c r="AB32" i="57"/>
  <c r="BN31" i="57"/>
  <c r="BM31" i="57"/>
  <c r="BL31" i="57"/>
  <c r="BK31" i="57"/>
  <c r="BJ31" i="57"/>
  <c r="AF31" i="57"/>
  <c r="AE31" i="57"/>
  <c r="AD31" i="57"/>
  <c r="AC31" i="57"/>
  <c r="AB31" i="57"/>
  <c r="BN30" i="57"/>
  <c r="BM30" i="57"/>
  <c r="BL30" i="57"/>
  <c r="BK30" i="57"/>
  <c r="BJ30" i="57"/>
  <c r="AF30" i="57"/>
  <c r="AE30" i="57"/>
  <c r="AD30" i="57"/>
  <c r="AC30" i="57"/>
  <c r="AB30" i="57"/>
  <c r="BN29" i="57"/>
  <c r="BM29" i="57"/>
  <c r="BL29" i="57"/>
  <c r="BK29" i="57"/>
  <c r="BJ29" i="57"/>
  <c r="AF29" i="57"/>
  <c r="AE29" i="57"/>
  <c r="AD29" i="57"/>
  <c r="AC29" i="57"/>
  <c r="AB29" i="57"/>
  <c r="BN28" i="57"/>
  <c r="BM28" i="57"/>
  <c r="BL28" i="57"/>
  <c r="BK28" i="57"/>
  <c r="BJ28" i="57"/>
  <c r="AF28" i="57"/>
  <c r="AE28" i="57"/>
  <c r="AD28" i="57"/>
  <c r="AC28" i="57"/>
  <c r="AB28" i="57"/>
  <c r="BN27" i="57"/>
  <c r="BM27" i="57"/>
  <c r="BL27" i="57"/>
  <c r="BK27" i="57"/>
  <c r="BJ27" i="57"/>
  <c r="AF27" i="57"/>
  <c r="AE27" i="57"/>
  <c r="AD27" i="57"/>
  <c r="AC27" i="57"/>
  <c r="AB27" i="57"/>
  <c r="BN26" i="57"/>
  <c r="BM26" i="57"/>
  <c r="BL26" i="57"/>
  <c r="BK26" i="57"/>
  <c r="BJ26" i="57"/>
  <c r="AF26" i="57"/>
  <c r="AE26" i="57"/>
  <c r="AD26" i="57"/>
  <c r="AC26" i="57"/>
  <c r="AB26" i="57"/>
  <c r="BN25" i="57"/>
  <c r="BM25" i="57"/>
  <c r="BL25" i="57"/>
  <c r="BK25" i="57"/>
  <c r="BJ25" i="57"/>
  <c r="AF25" i="57"/>
  <c r="AE25" i="57"/>
  <c r="AD25" i="57"/>
  <c r="AC25" i="57"/>
  <c r="AB25" i="57"/>
  <c r="BN24" i="57"/>
  <c r="BM24" i="57"/>
  <c r="BL24" i="57"/>
  <c r="BK24" i="57"/>
  <c r="BJ24" i="57"/>
  <c r="AF24" i="57"/>
  <c r="AE24" i="57"/>
  <c r="AD24" i="57"/>
  <c r="AC24" i="57"/>
  <c r="AB24" i="57"/>
  <c r="BN23" i="57"/>
  <c r="BM23" i="57"/>
  <c r="BL23" i="57"/>
  <c r="BK23" i="57"/>
  <c r="BJ23" i="57"/>
  <c r="AF23" i="57"/>
  <c r="AE23" i="57"/>
  <c r="AD23" i="57"/>
  <c r="AC23" i="57"/>
  <c r="AB23" i="57"/>
  <c r="BN22" i="57"/>
  <c r="BM22" i="57"/>
  <c r="BL22" i="57"/>
  <c r="BK22" i="57"/>
  <c r="BJ22" i="57"/>
  <c r="AF22" i="57"/>
  <c r="AE22" i="57"/>
  <c r="AD22" i="57"/>
  <c r="AC22" i="57"/>
  <c r="AB22" i="57"/>
  <c r="BN21" i="57"/>
  <c r="BM21" i="57"/>
  <c r="BL21" i="57"/>
  <c r="BK21" i="57"/>
  <c r="BJ21" i="57"/>
  <c r="AF21" i="57"/>
  <c r="AE21" i="57"/>
  <c r="AD21" i="57"/>
  <c r="AC21" i="57"/>
  <c r="AB21" i="57"/>
  <c r="BN20" i="57"/>
  <c r="BM20" i="57"/>
  <c r="BL20" i="57"/>
  <c r="BK20" i="57"/>
  <c r="BJ20" i="57"/>
  <c r="AF20" i="57"/>
  <c r="AE20" i="57"/>
  <c r="AD20" i="57"/>
  <c r="AC20" i="57"/>
  <c r="AB20" i="57"/>
  <c r="BN19" i="57"/>
  <c r="BM19" i="57"/>
  <c r="BL19" i="57"/>
  <c r="BK19" i="57"/>
  <c r="BJ19" i="57"/>
  <c r="AF19" i="57"/>
  <c r="AE19" i="57"/>
  <c r="AD19" i="57"/>
  <c r="AC19" i="57"/>
  <c r="AB19" i="57"/>
  <c r="BN18" i="57"/>
  <c r="BM18" i="57"/>
  <c r="BL18" i="57"/>
  <c r="BK18" i="57"/>
  <c r="BJ18" i="57"/>
  <c r="AF18" i="57"/>
  <c r="AE18" i="57"/>
  <c r="AD18" i="57"/>
  <c r="AC18" i="57"/>
  <c r="AB18" i="57"/>
  <c r="BN17" i="57"/>
  <c r="BM17" i="57"/>
  <c r="BL17" i="57"/>
  <c r="BK17" i="57"/>
  <c r="BJ17" i="57"/>
  <c r="AF17" i="57"/>
  <c r="AE17" i="57"/>
  <c r="AD17" i="57"/>
  <c r="AC17" i="57"/>
  <c r="AB17" i="57"/>
  <c r="BN16" i="57"/>
  <c r="BM16" i="57"/>
  <c r="BL16" i="57"/>
  <c r="BK16" i="57"/>
  <c r="BJ16" i="57"/>
  <c r="AF16" i="57"/>
  <c r="AE16" i="57"/>
  <c r="AD16" i="57"/>
  <c r="AC16" i="57"/>
  <c r="AB16" i="57"/>
  <c r="BN15" i="57"/>
  <c r="BM15" i="57"/>
  <c r="BL15" i="57"/>
  <c r="BK15" i="57"/>
  <c r="BJ15" i="57"/>
  <c r="AF15" i="57"/>
  <c r="AE15" i="57"/>
  <c r="AD15" i="57"/>
  <c r="AC15" i="57"/>
  <c r="AB15" i="57"/>
  <c r="BN14" i="57"/>
  <c r="BM14" i="57"/>
  <c r="BL14" i="57"/>
  <c r="BK14" i="57"/>
  <c r="BJ14" i="57"/>
  <c r="AF14" i="57"/>
  <c r="AE14" i="57"/>
  <c r="AD14" i="57"/>
  <c r="AC14" i="57"/>
  <c r="AB14" i="57"/>
  <c r="BN13" i="57"/>
  <c r="BM13" i="57"/>
  <c r="BL13" i="57"/>
  <c r="BK13" i="57"/>
  <c r="BJ13" i="57"/>
  <c r="AF13" i="57"/>
  <c r="AE13" i="57"/>
  <c r="AD13" i="57"/>
  <c r="AC13" i="57"/>
  <c r="AB13" i="5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農林水産省</author>
  </authors>
  <commentList>
    <comment ref="N5" authorId="0" shapeId="0" xr:uid="{18F1BED5-01DA-4061-9D0C-104BFB53FEC7}">
      <text>
        <r>
          <rPr>
            <sz val="14"/>
            <color indexed="81"/>
            <rFont val="ＭＳ Ｐゴシック"/>
            <family val="3"/>
            <charset val="128"/>
          </rPr>
          <t>被害金額、被害面積以外に目標を立てている場合は、その内容を備考欄に記載する。</t>
        </r>
      </text>
    </comment>
    <comment ref="Q5" authorId="0" shapeId="0" xr:uid="{B950764D-4FFC-4FD0-85B9-35168BE399E0}">
      <text>
        <r>
          <rPr>
            <sz val="14"/>
            <color indexed="81"/>
            <rFont val="ＭＳ Ｐゴシック"/>
            <family val="3"/>
            <charset val="128"/>
          </rPr>
          <t>被害金額、被害面積以外に目標を立てている場合は、その内容を備考欄に記載する。</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農林水産省</author>
  </authors>
  <commentList>
    <comment ref="C7" authorId="0" shapeId="0" xr:uid="{72F41D77-674E-4573-AB50-64720C076B04}">
      <text>
        <r>
          <rPr>
            <sz val="10"/>
            <color indexed="81"/>
            <rFont val="ＭＳ Ｐゴシック"/>
            <family val="3"/>
            <charset val="128"/>
          </rPr>
          <t>１行で１市町村となるよう記載。１行に複数市町村を記載しないこと</t>
        </r>
      </text>
    </comment>
    <comment ref="Y7" authorId="1" shapeId="0" xr:uid="{AC28914E-42E3-43D1-82EE-E8A2AA8F9890}">
      <text>
        <r>
          <rPr>
            <sz val="10"/>
            <color indexed="81"/>
            <rFont val="ＭＳ Ｐゴシック"/>
            <family val="3"/>
            <charset val="128"/>
          </rPr>
          <t xml:space="preserve">イノシシ、ニホンジカ、エゾシカ、サルの成獣を対象とし、鳥獣の生息状況、農作物の被害状況、実施隊の設置状況、交付金等を活用した鳥獣被害対策実施隊の体制強化や捕獲技術の高度化に向けた取組状況、近年の捕獲状況、捕獲の効率化の取組状況、柵の設置状況や捕獲に資する柵としての活用状況（整備事業で柵を設置する場合は必須）等を勘案した上で、協議会又は市町村（協議会の構成員に限る。）ごとに鳥獣ごとに記載すること。
</t>
        </r>
      </text>
    </comment>
    <comment ref="Z7" authorId="1" shapeId="0" xr:uid="{120D96AB-ED5A-422E-9FCD-34ACD7FD0723}">
      <text>
        <r>
          <rPr>
            <sz val="10"/>
            <color indexed="81"/>
            <rFont val="ＭＳ Ｐゴシック"/>
            <family val="3"/>
            <charset val="128"/>
          </rPr>
          <t xml:space="preserve">都道府県や市町村の１頭あたりの報奨金額を獣種ごとに記載すること
</t>
        </r>
      </text>
    </comment>
    <comment ref="I8" authorId="1" shapeId="0" xr:uid="{E17BE9F7-B242-4D54-BE30-0C4093509347}">
      <text>
        <r>
          <rPr>
            <sz val="10"/>
            <color indexed="81"/>
            <rFont val="ＭＳ Ｐゴシック"/>
            <family val="3"/>
            <charset val="128"/>
          </rPr>
          <t>年度途中で上限単価が変わる場合（変わった場合）、複数行に分けて記載すること、なお、備考欄に単価の変更時期を記載すること。</t>
        </r>
      </text>
    </comment>
    <comment ref="K8" authorId="0" shapeId="0" xr:uid="{1865784B-4710-424D-B371-B5BAEEDC167D}">
      <text>
        <r>
          <rPr>
            <sz val="10"/>
            <color indexed="81"/>
            <rFont val="ＭＳ Ｐゴシック"/>
            <family val="3"/>
            <charset val="128"/>
          </rPr>
          <t>捕獲頭数×上限単価でなくてもよい。(上限単価以外の価格を支払っている場合も含める)</t>
        </r>
      </text>
    </comment>
    <comment ref="M9" authorId="0" shapeId="0" xr:uid="{2BA6AE23-78A3-495C-8878-27E50CFA7605}">
      <text>
        <r>
          <rPr>
            <sz val="10"/>
            <color indexed="81"/>
            <rFont val="ＭＳ Ｐゴシック"/>
            <family val="3"/>
            <charset val="128"/>
          </rPr>
          <t>捕獲従事者が自ら行う場合を除く</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<sst xmlns="http://schemas.openxmlformats.org/spreadsheetml/2006/main" count="1505" uniqueCount="773">
  <si>
    <t>（円）</t>
    <rPh sb="1" eb="2">
      <t>エン</t>
    </rPh>
    <phoneticPr fontId="4"/>
  </si>
  <si>
    <t>　</t>
    <phoneticPr fontId="4"/>
  </si>
  <si>
    <t>備考</t>
    <rPh sb="0" eb="2">
      <t>ビコウ</t>
    </rPh>
    <phoneticPr fontId="4"/>
  </si>
  <si>
    <t>推進事業</t>
    <rPh sb="0" eb="2">
      <t>スイシン</t>
    </rPh>
    <rPh sb="2" eb="4">
      <t>ジギョウ</t>
    </rPh>
    <phoneticPr fontId="4"/>
  </si>
  <si>
    <t>注１：</t>
    <rPh sb="0" eb="1">
      <t>チュウ</t>
    </rPh>
    <phoneticPr fontId="4"/>
  </si>
  <si>
    <t>シカ</t>
    <phoneticPr fontId="4"/>
  </si>
  <si>
    <t>イノシシ</t>
    <phoneticPr fontId="4"/>
  </si>
  <si>
    <t>クマ</t>
    <phoneticPr fontId="4"/>
  </si>
  <si>
    <t>サル</t>
    <phoneticPr fontId="4"/>
  </si>
  <si>
    <t>↓数式あり</t>
    <rPh sb="1" eb="3">
      <t>スウシキ</t>
    </rPh>
    <phoneticPr fontId="4"/>
  </si>
  <si>
    <t>○</t>
    <phoneticPr fontId="4"/>
  </si>
  <si>
    <t>１ 事業実施主体等</t>
    <rPh sb="2" eb="4">
      <t>ジギョウ</t>
    </rPh>
    <rPh sb="4" eb="6">
      <t>ジッシ</t>
    </rPh>
    <rPh sb="6" eb="8">
      <t>シュタイ</t>
    </rPh>
    <rPh sb="8" eb="9">
      <t>トウ</t>
    </rPh>
    <phoneticPr fontId="4"/>
  </si>
  <si>
    <t>２－２　推進事業の概要（定額）</t>
    <rPh sb="12" eb="14">
      <t>テイガク</t>
    </rPh>
    <phoneticPr fontId="4"/>
  </si>
  <si>
    <t>〔１／２〕</t>
    <phoneticPr fontId="4"/>
  </si>
  <si>
    <t>〔２／２〕</t>
    <phoneticPr fontId="4"/>
  </si>
  <si>
    <t>事業実施主体名
（参画協議会名）</t>
    <rPh sb="0" eb="2">
      <t>ジギョウ</t>
    </rPh>
    <rPh sb="2" eb="4">
      <t>ジッシ</t>
    </rPh>
    <rPh sb="4" eb="6">
      <t>シュタイ</t>
    </rPh>
    <rPh sb="6" eb="7">
      <t>メイ</t>
    </rPh>
    <rPh sb="9" eb="11">
      <t>サンカク</t>
    </rPh>
    <rPh sb="11" eb="13">
      <t>キョウギ</t>
    </rPh>
    <rPh sb="13" eb="15">
      <t>カイメイ</t>
    </rPh>
    <phoneticPr fontId="4"/>
  </si>
  <si>
    <t>構成市町村名</t>
    <rPh sb="0" eb="2">
      <t>コウセイ</t>
    </rPh>
    <rPh sb="2" eb="5">
      <t>シチョウソン</t>
    </rPh>
    <rPh sb="5" eb="6">
      <t>メイ</t>
    </rPh>
    <phoneticPr fontId="4"/>
  </si>
  <si>
    <t>事業
の
種類</t>
    <phoneticPr fontId="4"/>
  </si>
  <si>
    <t>取組区分</t>
    <rPh sb="0" eb="2">
      <t>トリクミ</t>
    </rPh>
    <rPh sb="2" eb="4">
      <t>クブン</t>
    </rPh>
    <phoneticPr fontId="4"/>
  </si>
  <si>
    <t>事業実施主体の種類</t>
    <rPh sb="0" eb="2">
      <t>ジギョウ</t>
    </rPh>
    <rPh sb="2" eb="4">
      <t>ジッシ</t>
    </rPh>
    <rPh sb="4" eb="6">
      <t>シュタイ</t>
    </rPh>
    <rPh sb="7" eb="9">
      <t>シュルイ</t>
    </rPh>
    <phoneticPr fontId="4"/>
  </si>
  <si>
    <t>実施隊</t>
    <rPh sb="0" eb="2">
      <t>ジッシ</t>
    </rPh>
    <rPh sb="2" eb="3">
      <t>タイ</t>
    </rPh>
    <phoneticPr fontId="4"/>
  </si>
  <si>
    <t>推進事業合計
（1/2以内＋定額）</t>
    <rPh sb="0" eb="2">
      <t>スイシン</t>
    </rPh>
    <rPh sb="2" eb="4">
      <t>ジギョウ</t>
    </rPh>
    <rPh sb="4" eb="6">
      <t>ゴウケイ</t>
    </rPh>
    <rPh sb="11" eb="13">
      <t>イナイ</t>
    </rPh>
    <rPh sb="14" eb="16">
      <t>テイガク</t>
    </rPh>
    <phoneticPr fontId="4"/>
  </si>
  <si>
    <t>３ア
地域計画</t>
    <rPh sb="3" eb="7">
      <t>チイキケイカク</t>
    </rPh>
    <phoneticPr fontId="4"/>
  </si>
  <si>
    <t>３イ
中山間</t>
    <rPh sb="3" eb="6">
      <t>チュウサンカン</t>
    </rPh>
    <phoneticPr fontId="4"/>
  </si>
  <si>
    <t>３ウ
多面的</t>
    <rPh sb="3" eb="6">
      <t>タメンテキ</t>
    </rPh>
    <phoneticPr fontId="4"/>
  </si>
  <si>
    <t>３ク
国土強靭化</t>
    <rPh sb="3" eb="8">
      <t>コクドキョウジンカ</t>
    </rPh>
    <phoneticPr fontId="4"/>
  </si>
  <si>
    <t>３ケ
まち・ひと・しごと</t>
    <phoneticPr fontId="4"/>
  </si>
  <si>
    <t>実施内容の概要</t>
    <rPh sb="0" eb="2">
      <t>ジッシ</t>
    </rPh>
    <rPh sb="2" eb="4">
      <t>ナイヨウ</t>
    </rPh>
    <rPh sb="5" eb="7">
      <t>ガイヨウ</t>
    </rPh>
    <phoneticPr fontId="4"/>
  </si>
  <si>
    <t>推進事業計
（①＋②＋③＋④）</t>
    <rPh sb="0" eb="2">
      <t>スイシン</t>
    </rPh>
    <rPh sb="2" eb="4">
      <t>ジギョウ</t>
    </rPh>
    <rPh sb="4" eb="5">
      <t>ケイ</t>
    </rPh>
    <phoneticPr fontId="4"/>
  </si>
  <si>
    <t>①推進体制の整備</t>
    <rPh sb="1" eb="3">
      <t>スイシン</t>
    </rPh>
    <rPh sb="3" eb="5">
      <t>タイセイ</t>
    </rPh>
    <rPh sb="6" eb="8">
      <t>セイビ</t>
    </rPh>
    <phoneticPr fontId="4"/>
  </si>
  <si>
    <t>②有害捕獲</t>
    <rPh sb="1" eb="3">
      <t>ユウガイ</t>
    </rPh>
    <rPh sb="3" eb="5">
      <t>ホカク</t>
    </rPh>
    <phoneticPr fontId="4"/>
  </si>
  <si>
    <t>③被害防除</t>
    <rPh sb="1" eb="3">
      <t>ヒガイ</t>
    </rPh>
    <rPh sb="3" eb="5">
      <t>ボウジョ</t>
    </rPh>
    <phoneticPr fontId="4"/>
  </si>
  <si>
    <t>④生息環境管理</t>
    <rPh sb="1" eb="3">
      <t>セイソク</t>
    </rPh>
    <rPh sb="3" eb="5">
      <t>カンキョウ</t>
    </rPh>
    <rPh sb="5" eb="7">
      <t>カンリ</t>
    </rPh>
    <phoneticPr fontId="4"/>
  </si>
  <si>
    <t>消費税等相当額</t>
    <rPh sb="0" eb="3">
      <t>ショウヒゼイ</t>
    </rPh>
    <rPh sb="3" eb="7">
      <t>トウソウトウガク</t>
    </rPh>
    <phoneticPr fontId="4"/>
  </si>
  <si>
    <t>推進事業計
（Σ①～⑳）</t>
    <rPh sb="0" eb="2">
      <t>スイシン</t>
    </rPh>
    <rPh sb="2" eb="4">
      <t>ジギョウ</t>
    </rPh>
    <rPh sb="4" eb="5">
      <t>ケイ</t>
    </rPh>
    <phoneticPr fontId="4"/>
  </si>
  <si>
    <t>⑤広域柵の整備再編計画策定支援</t>
    <rPh sb="1" eb="3">
      <t>コウイキ</t>
    </rPh>
    <rPh sb="3" eb="4">
      <t>サク</t>
    </rPh>
    <rPh sb="5" eb="7">
      <t>セイビ</t>
    </rPh>
    <rPh sb="7" eb="9">
      <t>サイヘン</t>
    </rPh>
    <rPh sb="9" eb="11">
      <t>ケイカク</t>
    </rPh>
    <rPh sb="11" eb="13">
      <t>サクテイ</t>
    </rPh>
    <rPh sb="13" eb="15">
      <t>シエン</t>
    </rPh>
    <phoneticPr fontId="4"/>
  </si>
  <si>
    <t>⑥サル複合対策</t>
    <rPh sb="3" eb="5">
      <t>フクゴウ</t>
    </rPh>
    <rPh sb="5" eb="7">
      <t>タイサク</t>
    </rPh>
    <phoneticPr fontId="4"/>
  </si>
  <si>
    <t>⑦クマ複合対策</t>
    <rPh sb="3" eb="5">
      <t>フクゴウ</t>
    </rPh>
    <rPh sb="5" eb="7">
      <t>タイサク</t>
    </rPh>
    <phoneticPr fontId="4"/>
  </si>
  <si>
    <t>⑧鳥類複合対策</t>
    <rPh sb="1" eb="7">
      <t>チョウルイフクゴウタイサク</t>
    </rPh>
    <phoneticPr fontId="4"/>
  </si>
  <si>
    <t>⑨他地域人材活用</t>
    <rPh sb="1" eb="4">
      <t>タチイキ</t>
    </rPh>
    <rPh sb="4" eb="6">
      <t>ジンザイ</t>
    </rPh>
    <rPh sb="6" eb="8">
      <t>カツヨウ</t>
    </rPh>
    <phoneticPr fontId="4"/>
  </si>
  <si>
    <t>⑩ICT等新技術の活用</t>
    <rPh sb="4" eb="5">
      <t>ナド</t>
    </rPh>
    <rPh sb="5" eb="8">
      <t>シンギジュツ</t>
    </rPh>
    <rPh sb="9" eb="11">
      <t>カツヨウ</t>
    </rPh>
    <phoneticPr fontId="4"/>
  </si>
  <si>
    <t>⑪GISを活用した被害対策等の可視化定着支援</t>
    <rPh sb="5" eb="7">
      <t>カツヨウ</t>
    </rPh>
    <rPh sb="9" eb="11">
      <t>ヒガイ</t>
    </rPh>
    <rPh sb="11" eb="13">
      <t>タイサク</t>
    </rPh>
    <rPh sb="13" eb="14">
      <t>トウ</t>
    </rPh>
    <rPh sb="15" eb="18">
      <t>カシカ</t>
    </rPh>
    <rPh sb="18" eb="20">
      <t>テイチャク</t>
    </rPh>
    <rPh sb="20" eb="22">
      <t>シエン</t>
    </rPh>
    <phoneticPr fontId="4"/>
  </si>
  <si>
    <t>⑫集落点検の促進</t>
    <rPh sb="1" eb="5">
      <t>シュウラクテンケン</t>
    </rPh>
    <rPh sb="6" eb="8">
      <t>ソクシン</t>
    </rPh>
    <phoneticPr fontId="4"/>
  </si>
  <si>
    <t>⑬専門的人材育成・確保</t>
    <rPh sb="1" eb="8">
      <t>センモンテキジンザイイクセイ</t>
    </rPh>
    <rPh sb="9" eb="11">
      <t>カクホ</t>
    </rPh>
    <phoneticPr fontId="4"/>
  </si>
  <si>
    <t>⑭誘導捕獲柵わな</t>
    <rPh sb="1" eb="3">
      <t>ユウドウ</t>
    </rPh>
    <rPh sb="3" eb="5">
      <t>ホカク</t>
    </rPh>
    <rPh sb="5" eb="6">
      <t>サク</t>
    </rPh>
    <phoneticPr fontId="4"/>
  </si>
  <si>
    <t>⑮大規模緩衝帯</t>
    <rPh sb="1" eb="4">
      <t>ダイキボ</t>
    </rPh>
    <rPh sb="4" eb="6">
      <t>カンショウ</t>
    </rPh>
    <rPh sb="6" eb="7">
      <t>オビ</t>
    </rPh>
    <phoneticPr fontId="4"/>
  </si>
  <si>
    <t>⑯ＩＣＴ等新技術実証</t>
    <phoneticPr fontId="4"/>
  </si>
  <si>
    <t>⑰ジビエ等の利用拡大に向けた地域の取組</t>
    <rPh sb="4" eb="5">
      <t>ナド</t>
    </rPh>
    <rPh sb="6" eb="8">
      <t>リヨウ</t>
    </rPh>
    <rPh sb="8" eb="10">
      <t>カクダイ</t>
    </rPh>
    <rPh sb="11" eb="12">
      <t>ム</t>
    </rPh>
    <rPh sb="14" eb="16">
      <t>チイキ</t>
    </rPh>
    <rPh sb="17" eb="19">
      <t>トリクミ</t>
    </rPh>
    <phoneticPr fontId="4"/>
  </si>
  <si>
    <t>⑱鳥獣被害対策実施隊体制強化</t>
    <rPh sb="1" eb="3">
      <t>チョウジュウ</t>
    </rPh>
    <rPh sb="3" eb="5">
      <t>ヒガイ</t>
    </rPh>
    <rPh sb="5" eb="7">
      <t>タイサク</t>
    </rPh>
    <rPh sb="7" eb="9">
      <t>ジッシ</t>
    </rPh>
    <rPh sb="9" eb="10">
      <t>タイ</t>
    </rPh>
    <rPh sb="10" eb="12">
      <t>タイセイ</t>
    </rPh>
    <rPh sb="12" eb="14">
      <t>キョウカ</t>
    </rPh>
    <phoneticPr fontId="4"/>
  </si>
  <si>
    <t>⑲捕獲サポート体制の構築</t>
    <rPh sb="1" eb="3">
      <t>ホカク</t>
    </rPh>
    <rPh sb="7" eb="9">
      <t>タイセイ</t>
    </rPh>
    <rPh sb="10" eb="12">
      <t>コウチク</t>
    </rPh>
    <phoneticPr fontId="4"/>
  </si>
  <si>
    <t>⑳簡易的な集合埋設設備の設置等支援</t>
    <phoneticPr fontId="4"/>
  </si>
  <si>
    <t>消費税等相当額</t>
    <rPh sb="0" eb="3">
      <t>ショウヒゼイ</t>
    </rPh>
    <rPh sb="3" eb="4">
      <t>トウ</t>
    </rPh>
    <rPh sb="4" eb="6">
      <t>ソウトウ</t>
    </rPh>
    <rPh sb="6" eb="7">
      <t>ガク</t>
    </rPh>
    <phoneticPr fontId="4"/>
  </si>
  <si>
    <t>１）販売拡大支援</t>
    <rPh sb="2" eb="4">
      <t>ハンバイ</t>
    </rPh>
    <rPh sb="4" eb="6">
      <t>カクダイ</t>
    </rPh>
    <rPh sb="6" eb="8">
      <t>シエン</t>
    </rPh>
    <phoneticPr fontId="4"/>
  </si>
  <si>
    <t>２）搬入促進支援</t>
    <rPh sb="2" eb="4">
      <t>ハンニュウ</t>
    </rPh>
    <rPh sb="4" eb="6">
      <t>ソクシン</t>
    </rPh>
    <rPh sb="6" eb="8">
      <t>シエン</t>
    </rPh>
    <phoneticPr fontId="4"/>
  </si>
  <si>
    <t>３）処理加工施設の人材育成</t>
    <rPh sb="2" eb="4">
      <t>ショリ</t>
    </rPh>
    <rPh sb="4" eb="6">
      <t>カコウ</t>
    </rPh>
    <rPh sb="6" eb="8">
      <t>シセツ</t>
    </rPh>
    <rPh sb="9" eb="11">
      <t>ジンザイ</t>
    </rPh>
    <rPh sb="11" eb="13">
      <t>イクセイ</t>
    </rPh>
    <phoneticPr fontId="4"/>
  </si>
  <si>
    <t>４）ＩＣＴの活用による情報管理の効率化</t>
    <rPh sb="6" eb="8">
      <t>カツヨウ</t>
    </rPh>
    <rPh sb="11" eb="13">
      <t>ジョウホウ</t>
    </rPh>
    <rPh sb="13" eb="15">
      <t>カンリ</t>
    </rPh>
    <rPh sb="16" eb="18">
      <t>コウリツ</t>
    </rPh>
    <rPh sb="18" eb="19">
      <t>カ</t>
    </rPh>
    <phoneticPr fontId="4"/>
  </si>
  <si>
    <t>５）放射性物質影響地域のジビエ利活用推進</t>
    <rPh sb="2" eb="5">
      <t>ホウシャセイ</t>
    </rPh>
    <rPh sb="5" eb="7">
      <t>ブッシツ</t>
    </rPh>
    <rPh sb="7" eb="9">
      <t>エイキョウ</t>
    </rPh>
    <rPh sb="9" eb="11">
      <t>チイキ</t>
    </rPh>
    <rPh sb="15" eb="18">
      <t>リカツヨウ</t>
    </rPh>
    <rPh sb="18" eb="20">
      <t>スイシン</t>
    </rPh>
    <phoneticPr fontId="4"/>
  </si>
  <si>
    <t>１）実施隊員の人材育成</t>
    <rPh sb="2" eb="4">
      <t>ジッシ</t>
    </rPh>
    <rPh sb="4" eb="6">
      <t>タイイン</t>
    </rPh>
    <rPh sb="7" eb="9">
      <t>ジンザイ</t>
    </rPh>
    <rPh sb="9" eb="11">
      <t>イクセイ</t>
    </rPh>
    <phoneticPr fontId="4"/>
  </si>
  <si>
    <t>２）新規猟銃取得支援</t>
    <rPh sb="2" eb="4">
      <t>シンキ</t>
    </rPh>
    <rPh sb="4" eb="6">
      <t>リョウジュウ</t>
    </rPh>
    <rPh sb="6" eb="8">
      <t>シュトク</t>
    </rPh>
    <rPh sb="8" eb="10">
      <t>シエン</t>
    </rPh>
    <phoneticPr fontId="4"/>
  </si>
  <si>
    <t>設置（予定）年月日</t>
    <rPh sb="0" eb="2">
      <t>セッチ</t>
    </rPh>
    <rPh sb="3" eb="5">
      <t>ヨテイ</t>
    </rPh>
    <rPh sb="6" eb="9">
      <t>ネンガッピ</t>
    </rPh>
    <phoneticPr fontId="4"/>
  </si>
  <si>
    <t>捕獲有資格者の人数</t>
    <rPh sb="0" eb="2">
      <t>ホカク</t>
    </rPh>
    <rPh sb="2" eb="6">
      <t>ユウシカクシャ</t>
    </rPh>
    <rPh sb="7" eb="9">
      <t>ニンズウ</t>
    </rPh>
    <phoneticPr fontId="4"/>
  </si>
  <si>
    <t>事業費</t>
    <rPh sb="0" eb="2">
      <t>ジギョウ</t>
    </rPh>
    <rPh sb="2" eb="3">
      <t>ヒ</t>
    </rPh>
    <phoneticPr fontId="4"/>
  </si>
  <si>
    <t>除税額の場合（円）</t>
    <rPh sb="0" eb="3">
      <t>ジョゼイガク</t>
    </rPh>
    <rPh sb="4" eb="6">
      <t>バアイ</t>
    </rPh>
    <rPh sb="7" eb="8">
      <t>エン</t>
    </rPh>
    <phoneticPr fontId="4"/>
  </si>
  <si>
    <t>事業費</t>
    <rPh sb="0" eb="3">
      <t>ジギョウヒ</t>
    </rPh>
    <phoneticPr fontId="4"/>
  </si>
  <si>
    <t>国　庫
交付金</t>
    <rPh sb="0" eb="1">
      <t>クニ</t>
    </rPh>
    <rPh sb="2" eb="3">
      <t>コ</t>
    </rPh>
    <rPh sb="4" eb="7">
      <t>コウフキン</t>
    </rPh>
    <phoneticPr fontId="4"/>
  </si>
  <si>
    <t>国庫交付金</t>
    <rPh sb="0" eb="2">
      <t>コッコ</t>
    </rPh>
    <rPh sb="2" eb="5">
      <t>コウフキン</t>
    </rPh>
    <phoneticPr fontId="4"/>
  </si>
  <si>
    <t>国庫交付金</t>
    <rPh sb="0" eb="1">
      <t>クニ</t>
    </rPh>
    <rPh sb="1" eb="2">
      <t>コ</t>
    </rPh>
    <rPh sb="2" eb="5">
      <t>コウフキン</t>
    </rPh>
    <phoneticPr fontId="4"/>
  </si>
  <si>
    <t>うち国費
（円）</t>
    <rPh sb="2" eb="4">
      <t>コクヒ</t>
    </rPh>
    <rPh sb="6" eb="7">
      <t>エン</t>
    </rPh>
    <phoneticPr fontId="4"/>
  </si>
  <si>
    <t>(円)</t>
    <phoneticPr fontId="4"/>
  </si>
  <si>
    <t>合　計</t>
    <rPh sb="0" eb="1">
      <t>ゴウ</t>
    </rPh>
    <rPh sb="2" eb="3">
      <t>ケイ</t>
    </rPh>
    <phoneticPr fontId="4"/>
  </si>
  <si>
    <t>〔１／２〕</t>
  </si>
  <si>
    <t>整備事業</t>
    <rPh sb="0" eb="2">
      <t>セイビ</t>
    </rPh>
    <rPh sb="2" eb="4">
      <t>ジギョウ</t>
    </rPh>
    <phoneticPr fontId="4"/>
  </si>
  <si>
    <t>整備事業に関する審査項目（該当する場合、プルダウンから○を選択してください。）</t>
    <rPh sb="0" eb="4">
      <t>セイビジギョウ</t>
    </rPh>
    <rPh sb="5" eb="6">
      <t>カン</t>
    </rPh>
    <rPh sb="8" eb="12">
      <t>シンサコウモク</t>
    </rPh>
    <rPh sb="13" eb="15">
      <t>ガイトウ</t>
    </rPh>
    <rPh sb="17" eb="19">
      <t>バアイ</t>
    </rPh>
    <rPh sb="29" eb="31">
      <t>センタク</t>
    </rPh>
    <phoneticPr fontId="4"/>
  </si>
  <si>
    <t>整備事業の合計
（①＋②＋③＋④）</t>
    <rPh sb="0" eb="2">
      <t>セイビ</t>
    </rPh>
    <rPh sb="2" eb="4">
      <t>ジギョウ</t>
    </rPh>
    <rPh sb="5" eb="7">
      <t>ゴウケイ</t>
    </rPh>
    <phoneticPr fontId="4"/>
  </si>
  <si>
    <t>①鳥獣被害防止施設（新規整備）</t>
    <rPh sb="1" eb="3">
      <t>チョウジュウ</t>
    </rPh>
    <rPh sb="3" eb="4">
      <t>ヒ</t>
    </rPh>
    <rPh sb="4" eb="5">
      <t>ガイ</t>
    </rPh>
    <rPh sb="5" eb="7">
      <t>ボウシ</t>
    </rPh>
    <rPh sb="7" eb="9">
      <t>シセツ</t>
    </rPh>
    <rPh sb="10" eb="12">
      <t>シンキ</t>
    </rPh>
    <rPh sb="12" eb="14">
      <t>セイビ</t>
    </rPh>
    <phoneticPr fontId="4"/>
  </si>
  <si>
    <t>①鳥獣被害防止施設（再編整備）</t>
    <rPh sb="1" eb="3">
      <t>チョウジュウ</t>
    </rPh>
    <rPh sb="3" eb="4">
      <t>ヒ</t>
    </rPh>
    <rPh sb="4" eb="5">
      <t>ガイ</t>
    </rPh>
    <rPh sb="5" eb="7">
      <t>ボウシ</t>
    </rPh>
    <rPh sb="7" eb="9">
      <t>シセツ</t>
    </rPh>
    <rPh sb="10" eb="12">
      <t>サイヘン</t>
    </rPh>
    <rPh sb="12" eb="14">
      <t>セイビ</t>
    </rPh>
    <phoneticPr fontId="4"/>
  </si>
  <si>
    <t>①鳥獣被害防止施設（既設柵の地際補強）</t>
    <rPh sb="1" eb="3">
      <t>チョウジュウ</t>
    </rPh>
    <rPh sb="3" eb="4">
      <t>ヒ</t>
    </rPh>
    <rPh sb="4" eb="5">
      <t>ガイ</t>
    </rPh>
    <rPh sb="5" eb="7">
      <t>ボウシ</t>
    </rPh>
    <rPh sb="7" eb="9">
      <t>シセツ</t>
    </rPh>
    <rPh sb="10" eb="12">
      <t>キセツ</t>
    </rPh>
    <rPh sb="12" eb="13">
      <t>サク</t>
    </rPh>
    <rPh sb="14" eb="16">
      <t>ジギワ</t>
    </rPh>
    <rPh sb="16" eb="18">
      <t>ホキョウ</t>
    </rPh>
    <phoneticPr fontId="4"/>
  </si>
  <si>
    <t>②処理加工施設</t>
    <rPh sb="1" eb="3">
      <t>ショリ</t>
    </rPh>
    <rPh sb="3" eb="5">
      <t>カコウ</t>
    </rPh>
    <rPh sb="5" eb="7">
      <t>シセツ</t>
    </rPh>
    <phoneticPr fontId="4"/>
  </si>
  <si>
    <t>③捕獲技術高度化施設</t>
    <rPh sb="1" eb="3">
      <t>ホカク</t>
    </rPh>
    <rPh sb="3" eb="5">
      <t>ギジュツ</t>
    </rPh>
    <rPh sb="5" eb="8">
      <t>コウドカ</t>
    </rPh>
    <rPh sb="8" eb="10">
      <t>シセツ</t>
    </rPh>
    <phoneticPr fontId="4"/>
  </si>
  <si>
    <t>④地域提案</t>
    <rPh sb="1" eb="3">
      <t>チイキ</t>
    </rPh>
    <rPh sb="3" eb="5">
      <t>テイアン</t>
    </rPh>
    <phoneticPr fontId="4"/>
  </si>
  <si>
    <t>１ウ
広域</t>
    <rPh sb="3" eb="5">
      <t>コウイキ</t>
    </rPh>
    <phoneticPr fontId="4"/>
  </si>
  <si>
    <t>３エ
最適土地</t>
    <rPh sb="3" eb="5">
      <t>サイテキ</t>
    </rPh>
    <rPh sb="5" eb="7">
      <t>トチ</t>
    </rPh>
    <phoneticPr fontId="4"/>
  </si>
  <si>
    <t>３オ
ルネ</t>
    <phoneticPr fontId="4"/>
  </si>
  <si>
    <t>３カ
指定棚田</t>
    <rPh sb="3" eb="7">
      <t>シテイタナダ</t>
    </rPh>
    <phoneticPr fontId="4"/>
  </si>
  <si>
    <t>資材費定額分（＊）</t>
    <rPh sb="0" eb="3">
      <t>シザイヒ</t>
    </rPh>
    <rPh sb="3" eb="5">
      <t>テイガク</t>
    </rPh>
    <rPh sb="5" eb="6">
      <t>ブン</t>
    </rPh>
    <phoneticPr fontId="4"/>
  </si>
  <si>
    <t>通常補助率（１／２等）分（＊）</t>
    <rPh sb="0" eb="2">
      <t>ツウジョウ</t>
    </rPh>
    <rPh sb="2" eb="5">
      <t>ホジョリツ</t>
    </rPh>
    <rPh sb="9" eb="10">
      <t>トウ</t>
    </rPh>
    <rPh sb="11" eb="12">
      <t>ブン</t>
    </rPh>
    <phoneticPr fontId="4"/>
  </si>
  <si>
    <t>食肉利用等施設（＊）
（食肉等を原料とする加工製造のための設備を含む。）</t>
    <rPh sb="0" eb="2">
      <t>ショクニク</t>
    </rPh>
    <rPh sb="2" eb="4">
      <t>リヨウ</t>
    </rPh>
    <rPh sb="4" eb="5">
      <t>トウ</t>
    </rPh>
    <rPh sb="5" eb="7">
      <t>シセツ</t>
    </rPh>
    <rPh sb="12" eb="14">
      <t>ショクニク</t>
    </rPh>
    <rPh sb="14" eb="15">
      <t>ナド</t>
    </rPh>
    <rPh sb="16" eb="18">
      <t>ゲンリョウ</t>
    </rPh>
    <rPh sb="21" eb="23">
      <t>カコウ</t>
    </rPh>
    <rPh sb="23" eb="25">
      <t>セイゾウ</t>
    </rPh>
    <rPh sb="29" eb="31">
      <t>セツビ</t>
    </rPh>
    <rPh sb="32" eb="33">
      <t>フク</t>
    </rPh>
    <phoneticPr fontId="4"/>
  </si>
  <si>
    <t>焼却施設（＊）
（減容化のための施設を含む。）</t>
    <rPh sb="0" eb="2">
      <t>ショウキャク</t>
    </rPh>
    <rPh sb="2" eb="4">
      <t>シセツ</t>
    </rPh>
    <rPh sb="9" eb="11">
      <t>ゲンヨウ</t>
    </rPh>
    <rPh sb="11" eb="12">
      <t>カ</t>
    </rPh>
    <rPh sb="16" eb="18">
      <t>シセツ</t>
    </rPh>
    <rPh sb="19" eb="20">
      <t>フク</t>
    </rPh>
    <phoneticPr fontId="4"/>
  </si>
  <si>
    <t>中山間地に該当するか否か</t>
    <rPh sb="0" eb="1">
      <t>チュウ</t>
    </rPh>
    <rPh sb="1" eb="4">
      <t>サンカンチ</t>
    </rPh>
    <rPh sb="5" eb="7">
      <t>ガイトウ</t>
    </rPh>
    <rPh sb="10" eb="11">
      <t>イナ</t>
    </rPh>
    <phoneticPr fontId="4"/>
  </si>
  <si>
    <t>６法指定地域の有無</t>
    <rPh sb="1" eb="2">
      <t>ホウ</t>
    </rPh>
    <rPh sb="2" eb="4">
      <t>シテイ</t>
    </rPh>
    <rPh sb="4" eb="6">
      <t>チイキ</t>
    </rPh>
    <rPh sb="7" eb="9">
      <t>ウム</t>
    </rPh>
    <phoneticPr fontId="4"/>
  </si>
  <si>
    <t>ジビエ未利用地域に該当するか否か</t>
    <rPh sb="3" eb="6">
      <t>ミリヨウ</t>
    </rPh>
    <rPh sb="6" eb="8">
      <t>チイキ</t>
    </rPh>
    <rPh sb="9" eb="11">
      <t>ガイトウ</t>
    </rPh>
    <rPh sb="14" eb="15">
      <t>イナ</t>
    </rPh>
    <phoneticPr fontId="4"/>
  </si>
  <si>
    <t>減税額の場合（円）</t>
    <rPh sb="0" eb="3">
      <t>ゲンゼイガク</t>
    </rPh>
    <rPh sb="4" eb="6">
      <t>バアイ</t>
    </rPh>
    <rPh sb="7" eb="8">
      <t>エン</t>
    </rPh>
    <phoneticPr fontId="4"/>
  </si>
  <si>
    <t>うち国庫交付金（円）</t>
    <rPh sb="2" eb="7">
      <t>コッココウフキン</t>
    </rPh>
    <rPh sb="8" eb="9">
      <t>エン</t>
    </rPh>
    <phoneticPr fontId="4"/>
  </si>
  <si>
    <t>　　注１：</t>
    <rPh sb="2" eb="3">
      <t>チュウ</t>
    </rPh>
    <phoneticPr fontId="4"/>
  </si>
  <si>
    <t>事業の種類については、被害緊急対応型は１、広域連携型は２を記入する。</t>
    <phoneticPr fontId="4"/>
  </si>
  <si>
    <t>　　　２：</t>
    <phoneticPr fontId="4"/>
  </si>
  <si>
    <t>実施内容の概要欄には、①～⑳の取組の概要を記入し、どの取組かわかるように、①～⑳の番号とその名称を記入する。</t>
    <rPh sb="26" eb="28">
      <t>トリクミ</t>
    </rPh>
    <rPh sb="40" eb="42">
      <t>バンゴウ</t>
    </rPh>
    <rPh sb="45" eb="47">
      <t>メイショウ</t>
    </rPh>
    <rPh sb="48" eb="50">
      <t>キニュウ</t>
    </rPh>
    <phoneticPr fontId="4"/>
  </si>
  <si>
    <t>上限単価が定められているものについては、単位当たりの単価（例：○円／ha等）を記載するとともに、上限単価を超えた単価を特に認める（認めた）場合にあっては、（特）と記載する。</t>
    <phoneticPr fontId="4"/>
  </si>
  <si>
    <t>金額は交付金額ベースで記載する。自己負担を含む場合には、事業費と自己負担の金額がわかるように記載する。</t>
    <rPh sb="0" eb="2">
      <t>キンガク</t>
    </rPh>
    <rPh sb="3" eb="7">
      <t>コウフキンガク</t>
    </rPh>
    <rPh sb="11" eb="13">
      <t>キサイ</t>
    </rPh>
    <phoneticPr fontId="4"/>
  </si>
  <si>
    <t>実施内容は簡潔に記載する（・・・のため、・・・を実施等の目的までの記載は不要）。</t>
    <phoneticPr fontId="4"/>
  </si>
  <si>
    <t>　　　３：</t>
    <phoneticPr fontId="4"/>
  </si>
  <si>
    <t>消費税等相当額の欄には、仕入れに係る消費税等相当額について、減額した場合は１、同税額がない場合は２、同税額が明らかでない場合は含税額として３を記入する。なお、１を選択した場合にあっては、その額とうち国費の金額を記載する。</t>
    <phoneticPr fontId="4"/>
  </si>
  <si>
    <t>　　　４：</t>
    <phoneticPr fontId="4"/>
  </si>
  <si>
    <t>取組区分欄には、新規事業実施主体の取組は「１」、実施隊の取組は「２」を記入する。</t>
    <phoneticPr fontId="4"/>
  </si>
  <si>
    <t>　　　５：</t>
    <phoneticPr fontId="4"/>
  </si>
  <si>
    <t>農業者団体等民間団体被害防止活動については、「有害捕獲」、「被害防除」、「生息環境管理」欄等にそれぞれ記入する。</t>
    <phoneticPr fontId="4"/>
  </si>
  <si>
    <t>　　　６：</t>
    <phoneticPr fontId="4"/>
  </si>
  <si>
    <t>事業実施主体の種類については、協議会は「１」、協議会構成員は「２」、協議会の構成員である農業協同組合、森林組合、漁業協同組合その他の農林漁業関係団体又は農林漁業関係団体が組織する団体は「３」、コンソーシアムは「４」を記入する。</t>
    <phoneticPr fontId="4"/>
  </si>
  <si>
    <t>　　　７：</t>
    <phoneticPr fontId="4"/>
  </si>
  <si>
    <t>ジビエ等の利用拡大に向けた地域の取組のうち搬入促進支援の取組については、解体機能を有する車両の導入により予定される販売先及び販売数量について、実施内容の概要欄に記載すること。</t>
    <phoneticPr fontId="4"/>
  </si>
  <si>
    <t>　　　８：</t>
    <phoneticPr fontId="4"/>
  </si>
  <si>
    <t>推進事業合計の金額は、１／２以内と定額の合計になっていることを留意すること。</t>
    <rPh sb="0" eb="6">
      <t>スイシンジギョウゴウケイ</t>
    </rPh>
    <rPh sb="7" eb="9">
      <t>キンガク</t>
    </rPh>
    <rPh sb="14" eb="16">
      <t>イナイ</t>
    </rPh>
    <rPh sb="17" eb="19">
      <t>テイガク</t>
    </rPh>
    <rPh sb="20" eb="22">
      <t>ゴウケイ</t>
    </rPh>
    <rPh sb="31" eb="33">
      <t>リュウイ</t>
    </rPh>
    <phoneticPr fontId="4"/>
  </si>
  <si>
    <t>鳥獣被害防止施設について、効率的な捕獲の促進に資するよう、スマートセンサー等のＩＣＴを用いたわなその他の捕獲施設と一体的な整備を図るものとし、その内容を記載する。</t>
    <phoneticPr fontId="4"/>
  </si>
  <si>
    <t>実施内容の概要欄には、柵の種類及び対象獣種を記載する。</t>
    <rPh sb="15" eb="16">
      <t>オヨ</t>
    </rPh>
    <phoneticPr fontId="4"/>
  </si>
  <si>
    <t>金額は交付金額ベースで記載する。自己負担を含む場合には、事業費と自己負担の金額がわかるように記載する。</t>
    <phoneticPr fontId="4"/>
  </si>
  <si>
    <t>　　　　　</t>
    <phoneticPr fontId="4"/>
  </si>
  <si>
    <t>柵と一体的に整備する捕獲機材について記載する。</t>
    <phoneticPr fontId="4"/>
  </si>
  <si>
    <t>捕獲技術高度化施設については、設備の概要を記載する。</t>
  </si>
  <si>
    <t>６法指定地域の有無の欄については、該当する地域指定がある場合は1、どの地域指定も該当しない場合は２を、記入する。（資材費定額の柵を整備する場合であっても記載）</t>
  </si>
  <si>
    <t>（＊）については、単位当たりの単価（例：○円／ｍ等）を記載するとともに、上限単価を超えた単価を特に認める（認めた）場合にあっては、（特）と記載する。また、食肉利用等施設については、予定の販売先及び販売数量について、実施内容の概要欄に記載すること。</t>
  </si>
  <si>
    <t>中山間地に該当するか否かの欄は、６法指定地域のほか、沖縄、奄美群島、小笠原諸島、豪雪地帯対策特別措置法第2条第2項に基づき指定された特別豪雪地帯、旧急傾斜地帯農業振興臨時特別措置法第３条に基づき指定された地域又は受益地内の平均15度以上の地域（水田地帯を除く）、「農林統計に用いる地域区分の制定について」（平成13年11月30日付け19等計第956号）において、中間農業地域又は山間農業地域に分類されている地域のいずれかの地域に該当する場合は１、該当しない場合は２を記入する。（資材費定額の柵を整備する場合であっても記載）</t>
    <rPh sb="13" eb="14">
      <t>ラン</t>
    </rPh>
    <rPh sb="17" eb="18">
      <t>ホウ</t>
    </rPh>
    <rPh sb="18" eb="20">
      <t>シテイ</t>
    </rPh>
    <rPh sb="20" eb="22">
      <t>チイキ</t>
    </rPh>
    <rPh sb="26" eb="28">
      <t>オキナワ</t>
    </rPh>
    <rPh sb="29" eb="31">
      <t>アマミ</t>
    </rPh>
    <rPh sb="31" eb="33">
      <t>グントウ</t>
    </rPh>
    <rPh sb="34" eb="37">
      <t>オガサワラ</t>
    </rPh>
    <rPh sb="37" eb="39">
      <t>ショトウ</t>
    </rPh>
    <rPh sb="40" eb="42">
      <t>ゴウセツ</t>
    </rPh>
    <rPh sb="42" eb="44">
      <t>チタイ</t>
    </rPh>
    <rPh sb="44" eb="46">
      <t>タイサク</t>
    </rPh>
    <rPh sb="46" eb="48">
      <t>トクベツ</t>
    </rPh>
    <rPh sb="48" eb="51">
      <t>ソチホウ</t>
    </rPh>
    <rPh sb="51" eb="52">
      <t>ダイ</t>
    </rPh>
    <rPh sb="53" eb="54">
      <t>ジョウ</t>
    </rPh>
    <rPh sb="54" eb="55">
      <t>ダイ</t>
    </rPh>
    <rPh sb="56" eb="57">
      <t>コウ</t>
    </rPh>
    <rPh sb="58" eb="59">
      <t>モト</t>
    </rPh>
    <rPh sb="61" eb="63">
      <t>シテイ</t>
    </rPh>
    <rPh sb="66" eb="68">
      <t>トクベツ</t>
    </rPh>
    <rPh sb="68" eb="70">
      <t>ゴウセツ</t>
    </rPh>
    <rPh sb="70" eb="72">
      <t>チタイ</t>
    </rPh>
    <rPh sb="73" eb="74">
      <t>キュウ</t>
    </rPh>
    <rPh sb="74" eb="77">
      <t>キュウケイシャ</t>
    </rPh>
    <rPh sb="77" eb="79">
      <t>チタイ</t>
    </rPh>
    <rPh sb="79" eb="81">
      <t>ノウギョウ</t>
    </rPh>
    <rPh sb="81" eb="83">
      <t>シンコウ</t>
    </rPh>
    <rPh sb="83" eb="85">
      <t>リンジ</t>
    </rPh>
    <rPh sb="85" eb="87">
      <t>トクベツ</t>
    </rPh>
    <rPh sb="87" eb="90">
      <t>ソチホウ</t>
    </rPh>
    <rPh sb="90" eb="91">
      <t>ダイ</t>
    </rPh>
    <rPh sb="92" eb="93">
      <t>ジョウ</t>
    </rPh>
    <rPh sb="94" eb="95">
      <t>モト</t>
    </rPh>
    <rPh sb="97" eb="99">
      <t>シテイ</t>
    </rPh>
    <rPh sb="102" eb="104">
      <t>チイキ</t>
    </rPh>
    <rPh sb="104" eb="105">
      <t>マタ</t>
    </rPh>
    <rPh sb="106" eb="108">
      <t>ジュエキ</t>
    </rPh>
    <rPh sb="108" eb="109">
      <t>チ</t>
    </rPh>
    <rPh sb="109" eb="110">
      <t>ナイ</t>
    </rPh>
    <rPh sb="111" eb="113">
      <t>ヘイキン</t>
    </rPh>
    <rPh sb="115" eb="116">
      <t>ド</t>
    </rPh>
    <rPh sb="116" eb="118">
      <t>イジョウ</t>
    </rPh>
    <rPh sb="119" eb="121">
      <t>チイキ</t>
    </rPh>
    <rPh sb="122" eb="124">
      <t>スイデン</t>
    </rPh>
    <rPh sb="124" eb="126">
      <t>チタイ</t>
    </rPh>
    <rPh sb="127" eb="128">
      <t>ノゾ</t>
    </rPh>
    <phoneticPr fontId="4"/>
  </si>
  <si>
    <t>　　　９：</t>
  </si>
  <si>
    <t>事業実施主体ごと事業内容（鳥獣被害防止施設、処理加工施設、捕獲技術高度化施設、地域提案）ごとに各地域の有害捕獲活動（鳥獣被害防止総合支援事業の一斉捕獲、市単独事業などの鳥獣被害防止緊急捕獲活動支援事業以外の捕獲を含む。）を進める際にその捕獲効率を高めるため、本施設整備がどのように寄与するか具体的に必ず記載のこと。（別紙２別添に整理）</t>
    <phoneticPr fontId="4"/>
  </si>
  <si>
    <t>　　　10：</t>
    <phoneticPr fontId="4"/>
  </si>
  <si>
    <t>事業実施主体の種類については、協議会は「１」、協議会構成員は「２」、協議会の構成員である農業協同組合、森林組合、漁業協同組合その他の農林漁業関係団体又は農林漁業関係団体が組織する団体は「３」、コンソーシアムは「４」を記入する。</t>
  </si>
  <si>
    <t>　　　11：</t>
  </si>
  <si>
    <t>鳥獣被害防止施設（新規整備、再編整備）について、広域柵により整備する場合は、実施内容の概要欄に、（広）と記載する。なお、広域柵は、①集落を囲う柵、②道路等により囲まれた区域単位で囲う柵、③鳥獣の生息域の山際に沿って設置する柵、④特定の農地を囲うことで後背地域を含む広域的な被害防止が期待される柵のいずれかに該当する整備内容とする。</t>
    <phoneticPr fontId="4"/>
  </si>
  <si>
    <t>　　　12：</t>
  </si>
  <si>
    <t>鳥獣被害防止施設（新規整備）について、柵の処分制限期間後における同箇所での新規整備の場合には、実施内容の概要欄に、（再）と記載すること。</t>
    <rPh sb="19" eb="20">
      <t>サク</t>
    </rPh>
    <rPh sb="21" eb="27">
      <t>ショブンセイゲンキカン</t>
    </rPh>
    <rPh sb="27" eb="28">
      <t>ゴ</t>
    </rPh>
    <rPh sb="32" eb="35">
      <t>ドウカショ</t>
    </rPh>
    <rPh sb="37" eb="41">
      <t>シンキセイビ</t>
    </rPh>
    <rPh sb="42" eb="44">
      <t>バアイ</t>
    </rPh>
    <rPh sb="58" eb="59">
      <t>フタタ</t>
    </rPh>
    <phoneticPr fontId="4"/>
  </si>
  <si>
    <t>　　　13：</t>
  </si>
  <si>
    <t>鳥獣被害防止施設（新規整備、再編整備）について、既存の柵がある状況において新たな対象鳥獣の被害に対する対応として増築や模様替えを行う場合には、実施内容の概要欄に、（増）と記載すること。</t>
    <rPh sb="24" eb="26">
      <t>キソン</t>
    </rPh>
    <rPh sb="27" eb="28">
      <t>サク</t>
    </rPh>
    <rPh sb="31" eb="33">
      <t>ジョウキョウ</t>
    </rPh>
    <rPh sb="37" eb="38">
      <t>アラ</t>
    </rPh>
    <rPh sb="40" eb="44">
      <t>タイショウチョウジュウ</t>
    </rPh>
    <rPh sb="45" eb="47">
      <t>ヒガイ</t>
    </rPh>
    <rPh sb="48" eb="49">
      <t>タイ</t>
    </rPh>
    <rPh sb="51" eb="53">
      <t>タイオウ</t>
    </rPh>
    <rPh sb="56" eb="58">
      <t>ゾウチク</t>
    </rPh>
    <rPh sb="59" eb="61">
      <t>モヨウ</t>
    </rPh>
    <rPh sb="61" eb="62">
      <t>ガ</t>
    </rPh>
    <rPh sb="64" eb="65">
      <t>オコナ</t>
    </rPh>
    <rPh sb="66" eb="68">
      <t>バアイ</t>
    </rPh>
    <rPh sb="71" eb="75">
      <t>ジッシナイヨウ</t>
    </rPh>
    <rPh sb="76" eb="79">
      <t>ガイヨウラン</t>
    </rPh>
    <rPh sb="82" eb="83">
      <t>ゾウ</t>
    </rPh>
    <rPh sb="85" eb="87">
      <t>キサイ</t>
    </rPh>
    <phoneticPr fontId="4"/>
  </si>
  <si>
    <t>　　 14：</t>
  </si>
  <si>
    <t>実施状況報告にあっては、鳥獣被害防止施設の整備を行った場合には、侵入防止柵設置後のほ場ごとの鳥獣被害の状況並びに侵入防止柵の設置及び維持管理の状況について、地区名、侵入防止柵の種類・設置距離、事業費、国費、被害金額、被害面積、被害量、被害が生じた場合の要因と対応策、設置に係る指導内容、維持管理方法、維持管理状況、都道府県における点検・指導状況等を様式に具体的に記載し、添付すること。（別紙２関係様式）</t>
    <rPh sb="193" eb="195">
      <t>ベッシ</t>
    </rPh>
    <rPh sb="196" eb="200">
      <t>カンケイヨウシキ</t>
    </rPh>
    <phoneticPr fontId="4"/>
  </si>
  <si>
    <t>ポイント審査集計表</t>
    <phoneticPr fontId="4"/>
  </si>
  <si>
    <t>ポイント合計</t>
    <rPh sb="4" eb="6">
      <t>ゴウケイ</t>
    </rPh>
    <phoneticPr fontId="4"/>
  </si>
  <si>
    <t>取組内容</t>
    <rPh sb="0" eb="2">
      <t>トリクミ</t>
    </rPh>
    <rPh sb="2" eb="4">
      <t>ナイヨウ</t>
    </rPh>
    <phoneticPr fontId="4"/>
  </si>
  <si>
    <t>備　考</t>
    <rPh sb="0" eb="1">
      <t>トモ</t>
    </rPh>
    <rPh sb="2" eb="3">
      <t>コウ</t>
    </rPh>
    <phoneticPr fontId="4"/>
  </si>
  <si>
    <t>円</t>
    <rPh sb="0" eb="1">
      <t>エン</t>
    </rPh>
    <phoneticPr fontId="4"/>
  </si>
  <si>
    <t>（具体的な内容及び積算）</t>
    <rPh sb="1" eb="4">
      <t>グタイテキ</t>
    </rPh>
    <rPh sb="5" eb="7">
      <t>ナイヨウ</t>
    </rPh>
    <rPh sb="7" eb="8">
      <t>オヨ</t>
    </rPh>
    <rPh sb="9" eb="11">
      <t>セキサン</t>
    </rPh>
    <phoneticPr fontId="4"/>
  </si>
  <si>
    <t>計</t>
    <rPh sb="0" eb="1">
      <t>ケイ</t>
    </rPh>
    <phoneticPr fontId="4"/>
  </si>
  <si>
    <t>国庫交付金</t>
    <rPh sb="0" eb="5">
      <t>コッココウフキン</t>
    </rPh>
    <phoneticPr fontId="4"/>
  </si>
  <si>
    <t>注１：事業の対象地域となる市町村名及びその市町村における具体的な事業実施範囲を記入すること。</t>
    <rPh sb="0" eb="1">
      <t>チュウ</t>
    </rPh>
    <rPh sb="3" eb="5">
      <t>ジギョウ</t>
    </rPh>
    <rPh sb="6" eb="8">
      <t>タイショウ</t>
    </rPh>
    <rPh sb="8" eb="10">
      <t>チイキ</t>
    </rPh>
    <rPh sb="13" eb="16">
      <t>シチョウソン</t>
    </rPh>
    <rPh sb="16" eb="17">
      <t>メイ</t>
    </rPh>
    <rPh sb="17" eb="18">
      <t>オヨ</t>
    </rPh>
    <rPh sb="21" eb="24">
      <t>シチョウソン</t>
    </rPh>
    <rPh sb="28" eb="31">
      <t>グタイテキ</t>
    </rPh>
    <rPh sb="32" eb="34">
      <t>ジギョウ</t>
    </rPh>
    <rPh sb="34" eb="36">
      <t>ジッシ</t>
    </rPh>
    <rPh sb="36" eb="38">
      <t>ハンイ</t>
    </rPh>
    <rPh sb="39" eb="41">
      <t>キニュウ</t>
    </rPh>
    <phoneticPr fontId="4"/>
  </si>
  <si>
    <t>　 ２：事業実施範囲と協議会等が被害防止計画に基づき行う有害捕獲の区分（区域、期間等）を記入すること。</t>
    <rPh sb="4" eb="6">
      <t>ジギョウ</t>
    </rPh>
    <rPh sb="6" eb="8">
      <t>ジッシ</t>
    </rPh>
    <rPh sb="8" eb="10">
      <t>ハンイ</t>
    </rPh>
    <rPh sb="11" eb="14">
      <t>キョウギカイ</t>
    </rPh>
    <rPh sb="14" eb="15">
      <t>ナド</t>
    </rPh>
    <rPh sb="16" eb="18">
      <t>ヒガイ</t>
    </rPh>
    <rPh sb="18" eb="20">
      <t>ボウシ</t>
    </rPh>
    <rPh sb="20" eb="22">
      <t>ケイカク</t>
    </rPh>
    <rPh sb="23" eb="24">
      <t>モト</t>
    </rPh>
    <rPh sb="26" eb="27">
      <t>オコナ</t>
    </rPh>
    <rPh sb="28" eb="30">
      <t>ユウガイ</t>
    </rPh>
    <rPh sb="30" eb="32">
      <t>ホカク</t>
    </rPh>
    <rPh sb="33" eb="35">
      <t>クブン</t>
    </rPh>
    <rPh sb="36" eb="38">
      <t>クイキ</t>
    </rPh>
    <rPh sb="39" eb="41">
      <t>キカン</t>
    </rPh>
    <rPh sb="41" eb="42">
      <t>ナド</t>
    </rPh>
    <rPh sb="44" eb="46">
      <t>キニュウ</t>
    </rPh>
    <phoneticPr fontId="4"/>
  </si>
  <si>
    <t>（具体的な内容及び積算）</t>
    <rPh sb="7" eb="8">
      <t>オヨ</t>
    </rPh>
    <rPh sb="9" eb="11">
      <t>セキサン</t>
    </rPh>
    <phoneticPr fontId="4"/>
  </si>
  <si>
    <t>対象鳥獣</t>
    <rPh sb="0" eb="4">
      <t>タイショウチョウジュウ</t>
    </rPh>
    <phoneticPr fontId="4"/>
  </si>
  <si>
    <t>捕獲頭数</t>
    <rPh sb="0" eb="2">
      <t>ホカク</t>
    </rPh>
    <rPh sb="2" eb="4">
      <t>トウスウ</t>
    </rPh>
    <phoneticPr fontId="4"/>
  </si>
  <si>
    <t>処理方法</t>
    <rPh sb="0" eb="4">
      <t>ショリホウホウ</t>
    </rPh>
    <phoneticPr fontId="4"/>
  </si>
  <si>
    <t>上限単価</t>
    <rPh sb="0" eb="2">
      <t>ジョウゲン</t>
    </rPh>
    <rPh sb="2" eb="4">
      <t>タンカ</t>
    </rPh>
    <phoneticPr fontId="4"/>
  </si>
  <si>
    <t>食肉利用を行う施設の名称及び所在地</t>
    <rPh sb="0" eb="4">
      <t>ショクニクリヨウ</t>
    </rPh>
    <rPh sb="5" eb="6">
      <t>オコナ</t>
    </rPh>
    <rPh sb="7" eb="9">
      <t>シセツ</t>
    </rPh>
    <rPh sb="10" eb="13">
      <t>メイショウオヨ</t>
    </rPh>
    <rPh sb="14" eb="17">
      <t>ショザイチ</t>
    </rPh>
    <phoneticPr fontId="4"/>
  </si>
  <si>
    <t>埋設を行う施設の名称及び所在地</t>
    <rPh sb="0" eb="2">
      <t>マイセツ</t>
    </rPh>
    <rPh sb="3" eb="4">
      <t>オコナ</t>
    </rPh>
    <rPh sb="5" eb="7">
      <t>シセツ</t>
    </rPh>
    <rPh sb="8" eb="10">
      <t>メイショウ</t>
    </rPh>
    <rPh sb="10" eb="11">
      <t>オヨ</t>
    </rPh>
    <rPh sb="12" eb="15">
      <t>ショザイチ</t>
    </rPh>
    <phoneticPr fontId="4"/>
  </si>
  <si>
    <t>焼却を行う施設の名称及び所在地</t>
    <rPh sb="0" eb="1">
      <t>ヤキ</t>
    </rPh>
    <rPh sb="1" eb="2">
      <t>キャク</t>
    </rPh>
    <rPh sb="3" eb="4">
      <t>オコナ</t>
    </rPh>
    <rPh sb="5" eb="7">
      <t>シセツ</t>
    </rPh>
    <rPh sb="8" eb="10">
      <t>メイショウ</t>
    </rPh>
    <rPh sb="10" eb="11">
      <t>オヨ</t>
    </rPh>
    <rPh sb="12" eb="15">
      <t>ショザイチ</t>
    </rPh>
    <phoneticPr fontId="4"/>
  </si>
  <si>
    <t>(頭)</t>
    <rPh sb="1" eb="2">
      <t>アタマ</t>
    </rPh>
    <phoneticPr fontId="4"/>
  </si>
  <si>
    <t>（円/頭）</t>
    <rPh sb="1" eb="2">
      <t>エン</t>
    </rPh>
    <rPh sb="3" eb="4">
      <t>トウ</t>
    </rPh>
    <phoneticPr fontId="4"/>
  </si>
  <si>
    <t>合計</t>
    <rPh sb="0" eb="2">
      <t>ゴウケイ</t>
    </rPh>
    <phoneticPr fontId="4"/>
  </si>
  <si>
    <t>消費税等相当額</t>
    <phoneticPr fontId="4"/>
  </si>
  <si>
    <t>除税額の場合（円）</t>
    <phoneticPr fontId="4"/>
  </si>
  <si>
    <t>うち国費
（円）</t>
    <phoneticPr fontId="4"/>
  </si>
  <si>
    <t>２：</t>
    <phoneticPr fontId="4"/>
  </si>
  <si>
    <t>３：</t>
    <phoneticPr fontId="4"/>
  </si>
  <si>
    <t>４：</t>
    <phoneticPr fontId="4"/>
  </si>
  <si>
    <t>５：</t>
    <phoneticPr fontId="4"/>
  </si>
  <si>
    <t>　</t>
  </si>
  <si>
    <t>推進事業概要（有害捕獲）</t>
    <rPh sb="0" eb="2">
      <t>スイシン</t>
    </rPh>
    <rPh sb="2" eb="4">
      <t>ジギョウ</t>
    </rPh>
    <rPh sb="4" eb="6">
      <t>ガイヨウ</t>
    </rPh>
    <rPh sb="7" eb="9">
      <t>ユウガイ</t>
    </rPh>
    <rPh sb="9" eb="11">
      <t>ホカク</t>
    </rPh>
    <phoneticPr fontId="4"/>
  </si>
  <si>
    <t>事業実施主体名
（参画協議会名）</t>
    <rPh sb="0" eb="2">
      <t>ジギョウ</t>
    </rPh>
    <rPh sb="2" eb="4">
      <t>ジッシ</t>
    </rPh>
    <rPh sb="4" eb="6">
      <t>シュタイ</t>
    </rPh>
    <rPh sb="6" eb="7">
      <t>メイ</t>
    </rPh>
    <rPh sb="9" eb="11">
      <t>サンカク</t>
    </rPh>
    <rPh sb="11" eb="14">
      <t>キョウギカイ</t>
    </rPh>
    <rPh sb="14" eb="15">
      <t>メイ</t>
    </rPh>
    <phoneticPr fontId="4"/>
  </si>
  <si>
    <t>構　成
市町村</t>
    <rPh sb="0" eb="1">
      <t>カマエ</t>
    </rPh>
    <rPh sb="2" eb="3">
      <t>セイ</t>
    </rPh>
    <rPh sb="4" eb="7">
      <t>シチョウソン</t>
    </rPh>
    <phoneticPr fontId="4"/>
  </si>
  <si>
    <t>事業の
種類等</t>
    <rPh sb="0" eb="2">
      <t>ジギョウ</t>
    </rPh>
    <rPh sb="4" eb="5">
      <t>シュ</t>
    </rPh>
    <rPh sb="5" eb="6">
      <t>タグイ</t>
    </rPh>
    <rPh sb="6" eb="7">
      <t>トウ</t>
    </rPh>
    <phoneticPr fontId="4"/>
  </si>
  <si>
    <t>③事務費（現地確認）</t>
    <rPh sb="1" eb="4">
      <t>ジムヒ</t>
    </rPh>
    <rPh sb="5" eb="7">
      <t>ゲンチ</t>
    </rPh>
    <rPh sb="7" eb="9">
      <t>カクニン</t>
    </rPh>
    <phoneticPr fontId="4"/>
  </si>
  <si>
    <t>合　計
（①＋②＋③）</t>
    <rPh sb="0" eb="1">
      <t>ゴウ</t>
    </rPh>
    <rPh sb="2" eb="3">
      <t>ケイ</t>
    </rPh>
    <phoneticPr fontId="4"/>
  </si>
  <si>
    <t>単価調整等の方法</t>
    <rPh sb="0" eb="2">
      <t>タンカ</t>
    </rPh>
    <rPh sb="2" eb="4">
      <t>チョウセイ</t>
    </rPh>
    <rPh sb="4" eb="5">
      <t>トウ</t>
    </rPh>
    <rPh sb="6" eb="8">
      <t>ホウホウ</t>
    </rPh>
    <phoneticPr fontId="4"/>
  </si>
  <si>
    <t>捕獲計画の設定根拠</t>
    <rPh sb="0" eb="2">
      <t>ホカク</t>
    </rPh>
    <rPh sb="2" eb="4">
      <t>ケイカク</t>
    </rPh>
    <rPh sb="5" eb="7">
      <t>セッテイ</t>
    </rPh>
    <rPh sb="7" eb="9">
      <t>コンキョ</t>
    </rPh>
    <phoneticPr fontId="4"/>
  </si>
  <si>
    <t>実施内容
の概要</t>
    <rPh sb="0" eb="1">
      <t>ジツ</t>
    </rPh>
    <rPh sb="1" eb="2">
      <t>シ</t>
    </rPh>
    <rPh sb="2" eb="4">
      <t>ナイヨウ</t>
    </rPh>
    <rPh sb="6" eb="8">
      <t>ガイヨウ</t>
    </rPh>
    <phoneticPr fontId="4"/>
  </si>
  <si>
    <t>その他の獣類、鳥類を選択した場合の、該当する獣種</t>
    <rPh sb="2" eb="3">
      <t>タ</t>
    </rPh>
    <rPh sb="4" eb="6">
      <t>ジュウルイ</t>
    </rPh>
    <rPh sb="7" eb="9">
      <t>チョウルイ</t>
    </rPh>
    <rPh sb="10" eb="12">
      <t>センタク</t>
    </rPh>
    <rPh sb="14" eb="16">
      <t>バアイ</t>
    </rPh>
    <rPh sb="18" eb="20">
      <t>ガイトウ</t>
    </rPh>
    <rPh sb="22" eb="24">
      <t>ジュウシュ</t>
    </rPh>
    <phoneticPr fontId="4"/>
  </si>
  <si>
    <t>埋設頭数
（頭）</t>
    <rPh sb="0" eb="2">
      <t>マイセツ</t>
    </rPh>
    <rPh sb="1" eb="2">
      <t>セツ</t>
    </rPh>
    <rPh sb="2" eb="4">
      <t>トウスウ</t>
    </rPh>
    <rPh sb="7" eb="8">
      <t>トウ</t>
    </rPh>
    <phoneticPr fontId="4"/>
  </si>
  <si>
    <t>焼却頭数
（頭）</t>
    <rPh sb="0" eb="2">
      <t>ショウキャク</t>
    </rPh>
    <rPh sb="2" eb="4">
      <t>トウスウ</t>
    </rPh>
    <rPh sb="3" eb="4">
      <t>マイセツ</t>
    </rPh>
    <rPh sb="7" eb="8">
      <t>トウ</t>
    </rPh>
    <phoneticPr fontId="4"/>
  </si>
  <si>
    <t>シカ_成獣_雌</t>
    <rPh sb="3" eb="5">
      <t>セイジュウ</t>
    </rPh>
    <rPh sb="6" eb="7">
      <t>メス</t>
    </rPh>
    <phoneticPr fontId="4"/>
  </si>
  <si>
    <t>食肉等</t>
    <rPh sb="0" eb="2">
      <t>ショクニク</t>
    </rPh>
    <rPh sb="2" eb="3">
      <t>トウ</t>
    </rPh>
    <phoneticPr fontId="4"/>
  </si>
  <si>
    <t>シカ_成獣_不明</t>
    <rPh sb="3" eb="5">
      <t>セイジュウ</t>
    </rPh>
    <rPh sb="6" eb="8">
      <t>フメイ</t>
    </rPh>
    <phoneticPr fontId="4"/>
  </si>
  <si>
    <t>焼却等</t>
    <rPh sb="0" eb="2">
      <t>ショウキャク</t>
    </rPh>
    <rPh sb="2" eb="3">
      <t>トウ</t>
    </rPh>
    <phoneticPr fontId="4"/>
  </si>
  <si>
    <t>シカ_幼獣</t>
    <rPh sb="3" eb="4">
      <t>オサナ</t>
    </rPh>
    <rPh sb="4" eb="5">
      <t>ケモノ</t>
    </rPh>
    <phoneticPr fontId="4"/>
  </si>
  <si>
    <t>シカ_成獣_雄</t>
    <rPh sb="3" eb="5">
      <t>セイジュウ</t>
    </rPh>
    <rPh sb="6" eb="7">
      <t>オス</t>
    </rPh>
    <phoneticPr fontId="4"/>
  </si>
  <si>
    <t>要領注３</t>
    <rPh sb="0" eb="2">
      <t>ヨウリョウ</t>
    </rPh>
    <rPh sb="2" eb="3">
      <t>チュウ</t>
    </rPh>
    <phoneticPr fontId="4"/>
  </si>
  <si>
    <t>要領注４</t>
    <rPh sb="0" eb="2">
      <t>ヨウリョウ</t>
    </rPh>
    <rPh sb="2" eb="3">
      <t>チュウ</t>
    </rPh>
    <phoneticPr fontId="4"/>
  </si>
  <si>
    <t>事業の種類等については、被害緊急対応型は１、広域連携型は２を記入する。また、都道府県が事業実施主体の場合は３を記入する。</t>
    <rPh sb="0" eb="2">
      <t>ジギョウ</t>
    </rPh>
    <rPh sb="3" eb="5">
      <t>シュルイ</t>
    </rPh>
    <rPh sb="5" eb="6">
      <t>トウ</t>
    </rPh>
    <rPh sb="12" eb="14">
      <t>ヒガイ</t>
    </rPh>
    <rPh sb="14" eb="16">
      <t>キンキュウ</t>
    </rPh>
    <rPh sb="16" eb="19">
      <t>タイオウガタ</t>
    </rPh>
    <rPh sb="22" eb="24">
      <t>コウイキ</t>
    </rPh>
    <rPh sb="24" eb="26">
      <t>レンケイ</t>
    </rPh>
    <rPh sb="26" eb="27">
      <t>ガタ</t>
    </rPh>
    <rPh sb="30" eb="32">
      <t>キニュウ</t>
    </rPh>
    <rPh sb="38" eb="42">
      <t>トドウフケン</t>
    </rPh>
    <rPh sb="43" eb="45">
      <t>ジギョウ</t>
    </rPh>
    <rPh sb="45" eb="47">
      <t>ジッシ</t>
    </rPh>
    <rPh sb="47" eb="49">
      <t>シュタイ</t>
    </rPh>
    <rPh sb="50" eb="52">
      <t>バアイ</t>
    </rPh>
    <rPh sb="55" eb="57">
      <t>キニュウ</t>
    </rPh>
    <phoneticPr fontId="4"/>
  </si>
  <si>
    <t>消費税等相当額の欄には、仕入れに係る消費税等相当額について、減額した場合は１、同税額がない場合は２、同税額が明らかでない場合は含税額として３を記入する。なお、１を選択した場合にあっては、その額とうち国費の金額を記載する。</t>
    <rPh sb="7" eb="8">
      <t>ラン</t>
    </rPh>
    <rPh sb="11" eb="13">
      <t>シイ</t>
    </rPh>
    <rPh sb="15" eb="16">
      <t>カカ</t>
    </rPh>
    <rPh sb="17" eb="24">
      <t>ショウヒゼイトウソウトウガク</t>
    </rPh>
    <rPh sb="29" eb="31">
      <t>ゲンガク</t>
    </rPh>
    <rPh sb="33" eb="35">
      <t>バアイ</t>
    </rPh>
    <rPh sb="38" eb="41">
      <t>ドウゼイガク</t>
    </rPh>
    <rPh sb="44" eb="46">
      <t>バアイ</t>
    </rPh>
    <rPh sb="71" eb="73">
      <t>キニュウ</t>
    </rPh>
    <rPh sb="80" eb="82">
      <t>センタク</t>
    </rPh>
    <rPh sb="84" eb="86">
      <t>バアイ</t>
    </rPh>
    <rPh sb="94" eb="95">
      <t>ガク</t>
    </rPh>
    <rPh sb="98" eb="100">
      <t>コクヒ</t>
    </rPh>
    <rPh sb="101" eb="103">
      <t>キンガク</t>
    </rPh>
    <rPh sb="104" eb="106">
      <t>キサイ</t>
    </rPh>
    <phoneticPr fontId="4"/>
  </si>
  <si>
    <t>対象鳥獣の欄は、獣種（幼獣と成獣の別、雄と雌の別など含む。)ごとに記載すること。1行で１獣種とすること。</t>
    <rPh sb="36" eb="38">
      <t>タンカ</t>
    </rPh>
    <rPh sb="39" eb="40">
      <t>ワ</t>
    </rPh>
    <rPh sb="44" eb="46">
      <t>バアイ</t>
    </rPh>
    <rPh sb="47" eb="49">
      <t>クベツ</t>
    </rPh>
    <phoneticPr fontId="4"/>
  </si>
  <si>
    <t>「処理方法」の欄は、食肉処理等のために施設において搬入確認を行う場合は「食肉等」、焼却処分等のための施設において搬入確認した場合は「焼却等」、それ以外の場合は「その他」を記載すること。なお、実施要領別記４第３交付率の注３に該当する場合は「要領注３」、注４に該当する場合は「要領注４」を記載すること。</t>
    <rPh sb="1" eb="5">
      <t>ショリホウホウ</t>
    </rPh>
    <rPh sb="7" eb="8">
      <t>ラン</t>
    </rPh>
    <rPh sb="10" eb="12">
      <t>ショクニク</t>
    </rPh>
    <rPh sb="12" eb="14">
      <t>ショリ</t>
    </rPh>
    <rPh sb="14" eb="15">
      <t>トウ</t>
    </rPh>
    <rPh sb="19" eb="21">
      <t>シセツ</t>
    </rPh>
    <rPh sb="25" eb="27">
      <t>ハンニュウ</t>
    </rPh>
    <rPh sb="27" eb="29">
      <t>カクニン</t>
    </rPh>
    <rPh sb="30" eb="31">
      <t>オコナ</t>
    </rPh>
    <rPh sb="32" eb="34">
      <t>バアイ</t>
    </rPh>
    <rPh sb="36" eb="38">
      <t>ショクニク</t>
    </rPh>
    <rPh sb="38" eb="39">
      <t>トウ</t>
    </rPh>
    <rPh sb="41" eb="46">
      <t>ショウキャクショブントウ</t>
    </rPh>
    <rPh sb="50" eb="52">
      <t>シセツ</t>
    </rPh>
    <rPh sb="56" eb="60">
      <t>ハンニュウカクニン</t>
    </rPh>
    <rPh sb="62" eb="64">
      <t>バアイ</t>
    </rPh>
    <rPh sb="66" eb="69">
      <t>ショウキャクトウ</t>
    </rPh>
    <rPh sb="73" eb="75">
      <t>イガイ</t>
    </rPh>
    <rPh sb="76" eb="78">
      <t>バアイ</t>
    </rPh>
    <rPh sb="82" eb="83">
      <t>ホカ</t>
    </rPh>
    <rPh sb="85" eb="87">
      <t>キサイ</t>
    </rPh>
    <rPh sb="95" eb="99">
      <t>ジッシヨウリョウ</t>
    </rPh>
    <rPh sb="99" eb="101">
      <t>ベッキ</t>
    </rPh>
    <rPh sb="102" eb="103">
      <t>ダイ</t>
    </rPh>
    <rPh sb="104" eb="107">
      <t>コウフリツ</t>
    </rPh>
    <rPh sb="108" eb="109">
      <t>チュウ</t>
    </rPh>
    <rPh sb="111" eb="113">
      <t>ガイトウ</t>
    </rPh>
    <rPh sb="115" eb="117">
      <t>バアイ</t>
    </rPh>
    <rPh sb="119" eb="121">
      <t>ヨウリョウ</t>
    </rPh>
    <rPh sb="121" eb="122">
      <t>チュウ</t>
    </rPh>
    <rPh sb="125" eb="126">
      <t>チュウ</t>
    </rPh>
    <rPh sb="128" eb="130">
      <t>ガイトウ</t>
    </rPh>
    <rPh sb="132" eb="134">
      <t>バアイ</t>
    </rPh>
    <rPh sb="136" eb="138">
      <t>ヨウリョウ</t>
    </rPh>
    <rPh sb="138" eb="139">
      <t>チュウ</t>
    </rPh>
    <rPh sb="142" eb="144">
      <t>キサイ</t>
    </rPh>
    <phoneticPr fontId="4"/>
  </si>
  <si>
    <t>単価調整等の方法の欄は、効率的に捕獲を実施するための単価の設定及び調整等の方法について、協議会又は市町村（協議会の構成員に限る。）ごとに必ず記載すること。</t>
    <rPh sb="12" eb="15">
      <t>コウリツテキ</t>
    </rPh>
    <rPh sb="16" eb="18">
      <t>ホカク</t>
    </rPh>
    <rPh sb="19" eb="21">
      <t>ジッシ</t>
    </rPh>
    <rPh sb="26" eb="28">
      <t>タンカ</t>
    </rPh>
    <rPh sb="29" eb="31">
      <t>セッテイ</t>
    </rPh>
    <rPh sb="31" eb="32">
      <t>オヨ</t>
    </rPh>
    <rPh sb="33" eb="35">
      <t>チョウセイ</t>
    </rPh>
    <rPh sb="35" eb="36">
      <t>トウ</t>
    </rPh>
    <rPh sb="68" eb="69">
      <t>カナラ</t>
    </rPh>
    <phoneticPr fontId="4"/>
  </si>
  <si>
    <t>６：</t>
    <phoneticPr fontId="4"/>
  </si>
  <si>
    <t>捕獲計画の設定根拠の欄については、イノシシ、シカ、サルの成獣の場合のみ記載することとし、鳥獣の生息状況、農作物の被害状況、実施隊の設置状況、交付金等を活用した鳥獣被害対策実施隊の体制強化や捕獲技術の高度化に向けた取組状況、近年の捕獲状況、捕獲の効率化の取組状況、柵の設置状況や捕獲に資する柵としての活用状況（整備事業で柵を設置する場合は必須）等を勘案した上で、協議会又は市町村（協議会の構成員に限る。）及び鳥獣ごとに必ず記載すること。</t>
    <rPh sb="0" eb="2">
      <t>ホカク</t>
    </rPh>
    <rPh sb="2" eb="4">
      <t>ケイカク</t>
    </rPh>
    <rPh sb="5" eb="7">
      <t>セッテイ</t>
    </rPh>
    <rPh sb="7" eb="9">
      <t>コンキョ</t>
    </rPh>
    <rPh sb="10" eb="11">
      <t>ラン</t>
    </rPh>
    <rPh sb="31" eb="33">
      <t>バアイ</t>
    </rPh>
    <rPh sb="35" eb="37">
      <t>キサイ</t>
    </rPh>
    <phoneticPr fontId="4"/>
  </si>
  <si>
    <t>７：</t>
    <phoneticPr fontId="4"/>
  </si>
  <si>
    <t>獣種ごと自動小計</t>
    <rPh sb="0" eb="2">
      <t>ジュウシュ</t>
    </rPh>
    <rPh sb="4" eb="8">
      <t>ジドウショウケイ</t>
    </rPh>
    <phoneticPr fontId="4"/>
  </si>
  <si>
    <t>単位：円</t>
    <rPh sb="0" eb="2">
      <t>タンイ</t>
    </rPh>
    <rPh sb="3" eb="4">
      <t>エン</t>
    </rPh>
    <phoneticPr fontId="4"/>
  </si>
  <si>
    <t>①有害捕獲の
国庫交付金</t>
    <rPh sb="1" eb="5">
      <t>ユウガイホカク</t>
    </rPh>
    <rPh sb="7" eb="12">
      <t>コッココウフキン</t>
    </rPh>
    <phoneticPr fontId="4"/>
  </si>
  <si>
    <t>②捕獲個体処理の国庫交付金</t>
    <rPh sb="1" eb="7">
      <t>ホカクコタイショリ</t>
    </rPh>
    <rPh sb="8" eb="13">
      <t>コッココウフキン</t>
    </rPh>
    <phoneticPr fontId="4"/>
  </si>
  <si>
    <t>③事務費の国庫交付金</t>
    <rPh sb="1" eb="4">
      <t>ジムヒ</t>
    </rPh>
    <rPh sb="5" eb="10">
      <t>コッココウフキン</t>
    </rPh>
    <phoneticPr fontId="4"/>
  </si>
  <si>
    <t>①＋②＋③</t>
  </si>
  <si>
    <t>単位：頭</t>
    <rPh sb="0" eb="2">
      <t>タンイ</t>
    </rPh>
    <rPh sb="3" eb="4">
      <t>トウ</t>
    </rPh>
    <phoneticPr fontId="4"/>
  </si>
  <si>
    <t>有害捕獲の頭数</t>
    <rPh sb="0" eb="4">
      <t>ユウガイホカク</t>
    </rPh>
    <rPh sb="5" eb="7">
      <t>トウスウ</t>
    </rPh>
    <phoneticPr fontId="4"/>
  </si>
  <si>
    <t>イノシシ_成獣_雌</t>
    <rPh sb="5" eb="7">
      <t>セイジュウ</t>
    </rPh>
    <rPh sb="8" eb="9">
      <t>メス</t>
    </rPh>
    <phoneticPr fontId="4"/>
  </si>
  <si>
    <t>イノシシ_成獣_雄</t>
    <rPh sb="5" eb="7">
      <t>セイジュウ</t>
    </rPh>
    <rPh sb="8" eb="9">
      <t>オス</t>
    </rPh>
    <phoneticPr fontId="4"/>
  </si>
  <si>
    <t>イノシシ_成獣_不明</t>
    <rPh sb="5" eb="7">
      <t>セイジュウ</t>
    </rPh>
    <rPh sb="8" eb="10">
      <t>フメイ</t>
    </rPh>
    <phoneticPr fontId="4"/>
  </si>
  <si>
    <t>イノシシ_幼獣</t>
    <rPh sb="5" eb="7">
      <t>ヨウジュウ</t>
    </rPh>
    <phoneticPr fontId="4"/>
  </si>
  <si>
    <t>サル_成獣</t>
    <rPh sb="3" eb="5">
      <t>セイジュウ</t>
    </rPh>
    <phoneticPr fontId="4"/>
  </si>
  <si>
    <t>サル_幼獣</t>
    <rPh sb="3" eb="4">
      <t>ヨウ</t>
    </rPh>
    <rPh sb="4" eb="5">
      <t>ジュウ</t>
    </rPh>
    <phoneticPr fontId="4"/>
  </si>
  <si>
    <t>クマ_成獣</t>
  </si>
  <si>
    <t>クマ_幼獣</t>
    <rPh sb="3" eb="4">
      <t>ヨウ</t>
    </rPh>
    <rPh sb="4" eb="5">
      <t>ジュウ</t>
    </rPh>
    <phoneticPr fontId="3"/>
  </si>
  <si>
    <t>カモシカ</t>
    <phoneticPr fontId="4"/>
  </si>
  <si>
    <t>カモシカ_成獣</t>
    <rPh sb="5" eb="7">
      <t>セイジュウ</t>
    </rPh>
    <phoneticPr fontId="8"/>
  </si>
  <si>
    <t>カモシカ_幼獣</t>
    <rPh sb="5" eb="7">
      <t>ヨウジュウ</t>
    </rPh>
    <phoneticPr fontId="8"/>
  </si>
  <si>
    <t>アナグマ</t>
  </si>
  <si>
    <t>アライグマ</t>
  </si>
  <si>
    <t>イタチ</t>
  </si>
  <si>
    <t>キツネ</t>
  </si>
  <si>
    <t>キョン</t>
  </si>
  <si>
    <t>タイワンリス・シマリス</t>
  </si>
  <si>
    <t>タヌキ</t>
  </si>
  <si>
    <t>テン</t>
  </si>
  <si>
    <t>ヌートリア</t>
  </si>
  <si>
    <t>ノイヌ・ノネコ</t>
  </si>
  <si>
    <t>ノウサギ・ユキウサギ</t>
  </si>
  <si>
    <t>ハクビシン</t>
  </si>
  <si>
    <t>マングース</t>
  </si>
  <si>
    <t>ミンク</t>
  </si>
  <si>
    <t>その他の獣類</t>
    <rPh sb="2" eb="3">
      <t>タ</t>
    </rPh>
    <rPh sb="4" eb="6">
      <t>ジュウルイ</t>
    </rPh>
    <phoneticPr fontId="4"/>
  </si>
  <si>
    <t>カモ類</t>
    <rPh sb="2" eb="3">
      <t>ルイ</t>
    </rPh>
    <phoneticPr fontId="8"/>
  </si>
  <si>
    <t>カラス類</t>
    <rPh sb="3" eb="4">
      <t>ルイ</t>
    </rPh>
    <phoneticPr fontId="8"/>
  </si>
  <si>
    <t>カワウ</t>
  </si>
  <si>
    <t>スズメ</t>
  </si>
  <si>
    <t>ハト類</t>
    <rPh sb="2" eb="3">
      <t>ルイ</t>
    </rPh>
    <phoneticPr fontId="8"/>
  </si>
  <si>
    <t>ヒヨドリ</t>
  </si>
  <si>
    <t>ムクドリ</t>
  </si>
  <si>
    <t>その他の鳥類</t>
    <rPh sb="2" eb="3">
      <t>タ</t>
    </rPh>
    <rPh sb="4" eb="6">
      <t>チョウルイ</t>
    </rPh>
    <phoneticPr fontId="8"/>
  </si>
  <si>
    <t>獣種</t>
    <rPh sb="0" eb="2">
      <t>ジュウシュ</t>
    </rPh>
    <phoneticPr fontId="4"/>
  </si>
  <si>
    <t>シカ(成獣)</t>
    <rPh sb="3" eb="5">
      <t>セイジュウ</t>
    </rPh>
    <phoneticPr fontId="4"/>
  </si>
  <si>
    <t>食肉等</t>
    <phoneticPr fontId="4"/>
  </si>
  <si>
    <t>シカ(幼獣)</t>
    <rPh sb="3" eb="4">
      <t>ヨウ</t>
    </rPh>
    <rPh sb="4" eb="5">
      <t>ジュウ</t>
    </rPh>
    <phoneticPr fontId="4"/>
  </si>
  <si>
    <t>焼却等</t>
    <phoneticPr fontId="4"/>
  </si>
  <si>
    <t>×</t>
    <phoneticPr fontId="4"/>
  </si>
  <si>
    <t>イノシシ(成獣)</t>
    <rPh sb="5" eb="7">
      <t>セイジュウ</t>
    </rPh>
    <phoneticPr fontId="4"/>
  </si>
  <si>
    <t>その他</t>
    <rPh sb="2" eb="3">
      <t>ホカ</t>
    </rPh>
    <phoneticPr fontId="4"/>
  </si>
  <si>
    <t>イノシシ(幼獣)</t>
    <rPh sb="5" eb="6">
      <t>ヨウ</t>
    </rPh>
    <rPh sb="6" eb="7">
      <t>ジュウ</t>
    </rPh>
    <phoneticPr fontId="4"/>
  </si>
  <si>
    <t>サル(成獣)</t>
    <rPh sb="3" eb="5">
      <t>セイジュウ</t>
    </rPh>
    <phoneticPr fontId="4"/>
  </si>
  <si>
    <t>サル(幼獣)</t>
    <rPh sb="3" eb="4">
      <t>ヨウ</t>
    </rPh>
    <rPh sb="4" eb="5">
      <t>ジュウ</t>
    </rPh>
    <phoneticPr fontId="4"/>
  </si>
  <si>
    <t>クマ(成獣)</t>
    <rPh sb="3" eb="5">
      <t>セイジュウ</t>
    </rPh>
    <phoneticPr fontId="4"/>
  </si>
  <si>
    <t>クマ(幼獣)</t>
    <rPh sb="3" eb="4">
      <t>ヨウ</t>
    </rPh>
    <rPh sb="4" eb="5">
      <t>ジュウ</t>
    </rPh>
    <phoneticPr fontId="4"/>
  </si>
  <si>
    <t>カモシカ(成獣)</t>
    <rPh sb="5" eb="7">
      <t>セイジュウ</t>
    </rPh>
    <phoneticPr fontId="4"/>
  </si>
  <si>
    <t>カモシカ(幼獣)</t>
    <rPh sb="5" eb="6">
      <t>ヨウ</t>
    </rPh>
    <rPh sb="6" eb="7">
      <t>ジュウ</t>
    </rPh>
    <phoneticPr fontId="4"/>
  </si>
  <si>
    <t>鳥類</t>
    <rPh sb="0" eb="2">
      <t>チョウルイ</t>
    </rPh>
    <phoneticPr fontId="4"/>
  </si>
  <si>
    <t>項目</t>
    <rPh sb="0" eb="2">
      <t>コウモク</t>
    </rPh>
    <phoneticPr fontId="4"/>
  </si>
  <si>
    <t>R2</t>
    <phoneticPr fontId="4"/>
  </si>
  <si>
    <t>R3</t>
    <phoneticPr fontId="4"/>
  </si>
  <si>
    <t>R4</t>
    <phoneticPr fontId="4"/>
  </si>
  <si>
    <t>R5</t>
    <phoneticPr fontId="4"/>
  </si>
  <si>
    <t>R6</t>
    <phoneticPr fontId="4"/>
  </si>
  <si>
    <t>※被害額、被害面積、生息頭数など、シカ被害の拡大状況について、項目を記入すること。</t>
    <rPh sb="1" eb="3">
      <t>ヒガイ</t>
    </rPh>
    <rPh sb="3" eb="4">
      <t>ガク</t>
    </rPh>
    <rPh sb="5" eb="7">
      <t>ヒガイ</t>
    </rPh>
    <rPh sb="7" eb="9">
      <t>メンセキ</t>
    </rPh>
    <rPh sb="10" eb="12">
      <t>セイソク</t>
    </rPh>
    <rPh sb="12" eb="14">
      <t>トウスウ</t>
    </rPh>
    <rPh sb="19" eb="21">
      <t>ヒガイ</t>
    </rPh>
    <rPh sb="22" eb="24">
      <t>カクダイ</t>
    </rPh>
    <rPh sb="24" eb="26">
      <t>ジョウキョウ</t>
    </rPh>
    <rPh sb="31" eb="33">
      <t>コウモク</t>
    </rPh>
    <rPh sb="34" eb="36">
      <t>キニュウ</t>
    </rPh>
    <phoneticPr fontId="4"/>
  </si>
  <si>
    <t>注：事業の対象地域となる市町村におけるシカの被害の状況（被害額、被害面積等）を記入すること。</t>
    <rPh sb="0" eb="1">
      <t>チュウ</t>
    </rPh>
    <rPh sb="2" eb="4">
      <t>ジギョウ</t>
    </rPh>
    <rPh sb="5" eb="7">
      <t>タイショウ</t>
    </rPh>
    <rPh sb="7" eb="9">
      <t>チイキ</t>
    </rPh>
    <rPh sb="12" eb="15">
      <t>シチョウソン</t>
    </rPh>
    <rPh sb="22" eb="24">
      <t>ヒガイ</t>
    </rPh>
    <rPh sb="25" eb="27">
      <t>ジョウキョウ</t>
    </rPh>
    <rPh sb="28" eb="30">
      <t>ヒガイ</t>
    </rPh>
    <rPh sb="30" eb="31">
      <t>ガク</t>
    </rPh>
    <rPh sb="32" eb="34">
      <t>ヒガイ</t>
    </rPh>
    <rPh sb="34" eb="36">
      <t>メンセキ</t>
    </rPh>
    <rPh sb="36" eb="37">
      <t>トウ</t>
    </rPh>
    <rPh sb="39" eb="41">
      <t>キニュウ</t>
    </rPh>
    <phoneticPr fontId="4"/>
  </si>
  <si>
    <t>５　事業の取組内容</t>
    <rPh sb="2" eb="4">
      <t>ジギョウ</t>
    </rPh>
    <rPh sb="5" eb="9">
      <t>トリクミナイヨウ</t>
    </rPh>
    <phoneticPr fontId="4"/>
  </si>
  <si>
    <t>日当払い単価：</t>
    <phoneticPr fontId="4"/>
  </si>
  <si>
    <t>日当払い単価：
捕獲頭数に応じた支払い単価：</t>
    <rPh sb="0" eb="2">
      <t>ニットウ</t>
    </rPh>
    <rPh sb="2" eb="3">
      <t>バラ</t>
    </rPh>
    <rPh sb="4" eb="6">
      <t>タンカ</t>
    </rPh>
    <rPh sb="8" eb="10">
      <t>ホカク</t>
    </rPh>
    <rPh sb="10" eb="12">
      <t>アタマカズ</t>
    </rPh>
    <rPh sb="13" eb="14">
      <t>オウ</t>
    </rPh>
    <rPh sb="16" eb="18">
      <t>シハラ</t>
    </rPh>
    <rPh sb="19" eb="21">
      <t>タンカ</t>
    </rPh>
    <phoneticPr fontId="4"/>
  </si>
  <si>
    <t>（４）捕獲個体の処理</t>
    <rPh sb="3" eb="5">
      <t>ホカク</t>
    </rPh>
    <rPh sb="5" eb="7">
      <t>コタイ</t>
    </rPh>
    <rPh sb="8" eb="10">
      <t>ショリ</t>
    </rPh>
    <phoneticPr fontId="4"/>
  </si>
  <si>
    <t>（５）人材育成活動</t>
    <rPh sb="3" eb="5">
      <t>ジンザイ</t>
    </rPh>
    <rPh sb="5" eb="7">
      <t>イクセイ</t>
    </rPh>
    <rPh sb="7" eb="9">
      <t>カツドウ</t>
    </rPh>
    <phoneticPr fontId="4"/>
  </si>
  <si>
    <t>（６）大規模捕獲実証</t>
    <rPh sb="3" eb="6">
      <t>ダイキボ</t>
    </rPh>
    <rPh sb="6" eb="8">
      <t>ホカク</t>
    </rPh>
    <rPh sb="8" eb="10">
      <t>ジッショウ</t>
    </rPh>
    <phoneticPr fontId="4"/>
  </si>
  <si>
    <t>注１：取組内容欄は具体的な内容及び積算等について詳細に記載すること。</t>
    <rPh sb="0" eb="1">
      <t>チュウ</t>
    </rPh>
    <rPh sb="3" eb="5">
      <t>トリクミ</t>
    </rPh>
    <rPh sb="5" eb="7">
      <t>ナイヨウ</t>
    </rPh>
    <rPh sb="7" eb="8">
      <t>ラン</t>
    </rPh>
    <rPh sb="9" eb="12">
      <t>グタイテキ</t>
    </rPh>
    <rPh sb="13" eb="15">
      <t>ナイヨウ</t>
    </rPh>
    <rPh sb="15" eb="16">
      <t>オヨ</t>
    </rPh>
    <rPh sb="17" eb="19">
      <t>セキサン</t>
    </rPh>
    <rPh sb="19" eb="20">
      <t>トウ</t>
    </rPh>
    <rPh sb="27" eb="29">
      <t>キサイ</t>
    </rPh>
    <phoneticPr fontId="4"/>
  </si>
  <si>
    <t>　 ２：事業費の50％を超えて委託する場合、事業実施主体が具体的な計画を作成の上、進行管理を適切に行うことができることが分かるよう取組内容を記載し、参考資料等を添付すること。</t>
    <rPh sb="22" eb="24">
      <t>ジギョウ</t>
    </rPh>
    <rPh sb="24" eb="26">
      <t>ジッシ</t>
    </rPh>
    <rPh sb="26" eb="28">
      <t>シュタイ</t>
    </rPh>
    <phoneticPr fontId="4"/>
  </si>
  <si>
    <t>　 ３：その他必要な参考資料等を添付すること。</t>
    <phoneticPr fontId="4"/>
  </si>
  <si>
    <t xml:space="preserve"> 　４：協議会（市町村を含む。）が事業実施主体として取組を実施する場合は、取組内容欄に協議会（市町村を含む。）の取組内容、事業費及び国庫交付金を記入すること。</t>
    <rPh sb="4" eb="7">
      <t>キョウギカイ</t>
    </rPh>
    <rPh sb="8" eb="11">
      <t>シチョウソン</t>
    </rPh>
    <rPh sb="12" eb="13">
      <t>フク</t>
    </rPh>
    <rPh sb="17" eb="19">
      <t>ジギョウ</t>
    </rPh>
    <rPh sb="19" eb="21">
      <t>ジッシ</t>
    </rPh>
    <rPh sb="21" eb="23">
      <t>シュタイ</t>
    </rPh>
    <rPh sb="26" eb="28">
      <t>トリクミ</t>
    </rPh>
    <rPh sb="29" eb="31">
      <t>ジッシ</t>
    </rPh>
    <rPh sb="33" eb="35">
      <t>バアイ</t>
    </rPh>
    <rPh sb="37" eb="39">
      <t>トリクミ</t>
    </rPh>
    <rPh sb="39" eb="41">
      <t>ナイヨウ</t>
    </rPh>
    <rPh sb="41" eb="42">
      <t>ラン</t>
    </rPh>
    <rPh sb="43" eb="46">
      <t>キョウギカイ</t>
    </rPh>
    <rPh sb="47" eb="50">
      <t>シチョウソン</t>
    </rPh>
    <rPh sb="51" eb="52">
      <t>フク</t>
    </rPh>
    <rPh sb="56" eb="58">
      <t>トリクミ</t>
    </rPh>
    <rPh sb="58" eb="60">
      <t>ナイヨウ</t>
    </rPh>
    <rPh sb="61" eb="64">
      <t>ジギョウヒ</t>
    </rPh>
    <rPh sb="64" eb="65">
      <t>オヨ</t>
    </rPh>
    <rPh sb="66" eb="68">
      <t>コッコ</t>
    </rPh>
    <rPh sb="68" eb="71">
      <t>コウフキン</t>
    </rPh>
    <rPh sb="72" eb="74">
      <t>キニュウ</t>
    </rPh>
    <phoneticPr fontId="4"/>
  </si>
  <si>
    <t xml:space="preserve"> 　５：各取組における日当払い及び捕獲頭数に応じた支払いを行う場合には、備考欄に単位当たりの単価（国庫交付金分のみ）を記載すること。</t>
    <rPh sb="4" eb="7">
      <t>カクトリクミ</t>
    </rPh>
    <rPh sb="15" eb="16">
      <t>オヨ</t>
    </rPh>
    <rPh sb="17" eb="19">
      <t>ホカク</t>
    </rPh>
    <rPh sb="22" eb="23">
      <t>オウ</t>
    </rPh>
    <rPh sb="25" eb="27">
      <t>シハラ</t>
    </rPh>
    <rPh sb="29" eb="30">
      <t>オコナ</t>
    </rPh>
    <rPh sb="31" eb="33">
      <t>バアイ</t>
    </rPh>
    <rPh sb="36" eb="39">
      <t>ビコウラン</t>
    </rPh>
    <rPh sb="40" eb="42">
      <t>タンイ</t>
    </rPh>
    <rPh sb="42" eb="43">
      <t>ア</t>
    </rPh>
    <rPh sb="46" eb="48">
      <t>タンカ</t>
    </rPh>
    <rPh sb="49" eb="54">
      <t>コッココウフキン</t>
    </rPh>
    <rPh sb="59" eb="61">
      <t>キサイ</t>
    </rPh>
    <phoneticPr fontId="4"/>
  </si>
  <si>
    <t>　　　併せて、単価設定の根拠及び事業実施主体独自の事業における同単価（当該年度及び前年度分）がわかる参考資料等を添付すること。</t>
    <rPh sb="3" eb="4">
      <t>アワ</t>
    </rPh>
    <rPh sb="14" eb="15">
      <t>オヨ</t>
    </rPh>
    <rPh sb="16" eb="24">
      <t>ジギョウジッシシュタイドクジ</t>
    </rPh>
    <rPh sb="25" eb="27">
      <t>ジギョウ</t>
    </rPh>
    <rPh sb="31" eb="34">
      <t>ドウタンカ</t>
    </rPh>
    <rPh sb="35" eb="39">
      <t>トウガイネンド</t>
    </rPh>
    <rPh sb="39" eb="40">
      <t>オヨ</t>
    </rPh>
    <rPh sb="41" eb="45">
      <t>ゼンネンドブン</t>
    </rPh>
    <rPh sb="50" eb="55">
      <t>サンコウシリョウトウ</t>
    </rPh>
    <rPh sb="56" eb="58">
      <t>テンプ</t>
    </rPh>
    <phoneticPr fontId="4"/>
  </si>
  <si>
    <t xml:space="preserve"> 　６：捕獲頭数に応じた支払いの上限単価を超えた単価を特に認める（認めた）場合にあっては、（特）と記載すること。</t>
    <rPh sb="4" eb="6">
      <t>ホカク</t>
    </rPh>
    <rPh sb="16" eb="18">
      <t>ジョウゲン</t>
    </rPh>
    <rPh sb="18" eb="20">
      <t>タンカ</t>
    </rPh>
    <rPh sb="21" eb="22">
      <t>コ</t>
    </rPh>
    <rPh sb="24" eb="26">
      <t>タンカ</t>
    </rPh>
    <rPh sb="27" eb="28">
      <t>トク</t>
    </rPh>
    <rPh sb="29" eb="30">
      <t>ミト</t>
    </rPh>
    <rPh sb="33" eb="34">
      <t>ミト</t>
    </rPh>
    <rPh sb="37" eb="39">
      <t>バアイ</t>
    </rPh>
    <rPh sb="46" eb="47">
      <t>トク</t>
    </rPh>
    <rPh sb="49" eb="51">
      <t>キサイ</t>
    </rPh>
    <phoneticPr fontId="4"/>
  </si>
  <si>
    <t>要望年度</t>
    <rPh sb="0" eb="4">
      <t>ヨウボウネンド</t>
    </rPh>
    <phoneticPr fontId="4"/>
  </si>
  <si>
    <t>要望年度の前年度の実績</t>
    <rPh sb="0" eb="4">
      <t>ヨウボウネンド</t>
    </rPh>
    <rPh sb="5" eb="8">
      <t>ゼンネンド</t>
    </rPh>
    <rPh sb="9" eb="11">
      <t>ジッセキ</t>
    </rPh>
    <phoneticPr fontId="4"/>
  </si>
  <si>
    <t>事業実施主体独自の事業における同単価</t>
    <rPh sb="0" eb="6">
      <t>ジギョウジッシシュタイ</t>
    </rPh>
    <rPh sb="6" eb="8">
      <t>ドクジ</t>
    </rPh>
    <rPh sb="9" eb="11">
      <t>ジギョウ</t>
    </rPh>
    <rPh sb="15" eb="18">
      <t>ドウタンカ</t>
    </rPh>
    <phoneticPr fontId="4"/>
  </si>
  <si>
    <t>国費</t>
    <rPh sb="0" eb="2">
      <t>コクヒ</t>
    </rPh>
    <phoneticPr fontId="4"/>
  </si>
  <si>
    <t>都道府県費</t>
    <rPh sb="0" eb="5">
      <t>トドウフケンヒ</t>
    </rPh>
    <phoneticPr fontId="4"/>
  </si>
  <si>
    <t>市町村費</t>
    <rPh sb="0" eb="4">
      <t>シチョウソンヒ</t>
    </rPh>
    <phoneticPr fontId="4"/>
  </si>
  <si>
    <t>（２）生息状況調査等</t>
    <rPh sb="3" eb="10">
      <t>セイソクジョウキョウチョウサトウ</t>
    </rPh>
    <phoneticPr fontId="4"/>
  </si>
  <si>
    <t>（３）シカの集中捕獲</t>
    <rPh sb="6" eb="8">
      <t>シュウチュウ</t>
    </rPh>
    <rPh sb="8" eb="10">
      <t>ホカク</t>
    </rPh>
    <phoneticPr fontId="4"/>
  </si>
  <si>
    <t>日当払い単価</t>
    <rPh sb="0" eb="2">
      <t>ニットウ</t>
    </rPh>
    <rPh sb="2" eb="3">
      <t>ハラ</t>
    </rPh>
    <rPh sb="4" eb="6">
      <t>タンカ</t>
    </rPh>
    <phoneticPr fontId="4"/>
  </si>
  <si>
    <t>捕獲頭数に応じた支払い単価</t>
    <rPh sb="0" eb="4">
      <t>ホカクトウスウ</t>
    </rPh>
    <rPh sb="5" eb="6">
      <t>オウ</t>
    </rPh>
    <rPh sb="8" eb="10">
      <t>シハラ</t>
    </rPh>
    <rPh sb="11" eb="13">
      <t>タンカ</t>
    </rPh>
    <phoneticPr fontId="4"/>
  </si>
  <si>
    <t>※被害額、被害面積、生息頭数など、クマ被害の拡大状況について、項目を記入すること。</t>
    <rPh sb="1" eb="3">
      <t>ヒガイ</t>
    </rPh>
    <rPh sb="3" eb="4">
      <t>ガク</t>
    </rPh>
    <rPh sb="5" eb="7">
      <t>ヒガイ</t>
    </rPh>
    <rPh sb="7" eb="9">
      <t>メンセキ</t>
    </rPh>
    <rPh sb="10" eb="12">
      <t>セイソク</t>
    </rPh>
    <rPh sb="12" eb="14">
      <t>トウスウ</t>
    </rPh>
    <rPh sb="19" eb="21">
      <t>ヒガイ</t>
    </rPh>
    <rPh sb="22" eb="24">
      <t>カクダイ</t>
    </rPh>
    <rPh sb="24" eb="26">
      <t>ジョウキョウ</t>
    </rPh>
    <rPh sb="31" eb="33">
      <t>コウモク</t>
    </rPh>
    <rPh sb="34" eb="36">
      <t>キニュウ</t>
    </rPh>
    <phoneticPr fontId="4"/>
  </si>
  <si>
    <t>注：事業の対象地域となる市町村におけるクマの被害の状況（被害額、被害面積等）を記入すること。</t>
    <rPh sb="0" eb="1">
      <t>チュウ</t>
    </rPh>
    <rPh sb="2" eb="4">
      <t>ジギョウ</t>
    </rPh>
    <rPh sb="5" eb="7">
      <t>タイショウ</t>
    </rPh>
    <rPh sb="7" eb="9">
      <t>チイキ</t>
    </rPh>
    <rPh sb="12" eb="15">
      <t>シチョウソン</t>
    </rPh>
    <rPh sb="22" eb="24">
      <t>ヒガイ</t>
    </rPh>
    <rPh sb="25" eb="27">
      <t>ジョウキョウ</t>
    </rPh>
    <rPh sb="28" eb="30">
      <t>ヒガイ</t>
    </rPh>
    <rPh sb="30" eb="31">
      <t>ガク</t>
    </rPh>
    <rPh sb="32" eb="34">
      <t>ヒガイ</t>
    </rPh>
    <rPh sb="34" eb="36">
      <t>メンセキ</t>
    </rPh>
    <rPh sb="36" eb="37">
      <t>トウ</t>
    </rPh>
    <rPh sb="39" eb="41">
      <t>キニュウ</t>
    </rPh>
    <phoneticPr fontId="4"/>
  </si>
  <si>
    <t>５　事業の内容</t>
    <rPh sb="2" eb="4">
      <t>ジギョウ</t>
    </rPh>
    <rPh sb="5" eb="7">
      <t>ナイヨウ</t>
    </rPh>
    <phoneticPr fontId="4"/>
  </si>
  <si>
    <t>（５）追払い</t>
    <phoneticPr fontId="4"/>
  </si>
  <si>
    <t>（６）捕獲個体の処理</t>
    <rPh sb="3" eb="5">
      <t>ホカク</t>
    </rPh>
    <rPh sb="5" eb="7">
      <t>コタイ</t>
    </rPh>
    <rPh sb="8" eb="10">
      <t>ショリ</t>
    </rPh>
    <phoneticPr fontId="4"/>
  </si>
  <si>
    <t>（７）人材育成活動</t>
    <rPh sb="3" eb="5">
      <t>ジンザイ</t>
    </rPh>
    <rPh sb="5" eb="7">
      <t>イクセイ</t>
    </rPh>
    <rPh sb="7" eb="9">
      <t>カツドウ</t>
    </rPh>
    <phoneticPr fontId="4"/>
  </si>
  <si>
    <t>　　　併せて、単価設定の根拠及び事業実施主体独自の事業における同単価（当該年度及び基準年度分）がわかる参考資料等を添付すること。</t>
    <rPh sb="3" eb="4">
      <t>アワ</t>
    </rPh>
    <rPh sb="14" eb="15">
      <t>オヨ</t>
    </rPh>
    <rPh sb="16" eb="24">
      <t>ジギョウジッシシュタイドクジ</t>
    </rPh>
    <rPh sb="25" eb="27">
      <t>ジギョウ</t>
    </rPh>
    <rPh sb="31" eb="34">
      <t>ドウタンカ</t>
    </rPh>
    <rPh sb="35" eb="39">
      <t>トウガイネンド</t>
    </rPh>
    <rPh sb="39" eb="40">
      <t>オヨ</t>
    </rPh>
    <rPh sb="45" eb="46">
      <t>ブン</t>
    </rPh>
    <rPh sb="51" eb="56">
      <t>サンコウシリョウトウ</t>
    </rPh>
    <rPh sb="57" eb="59">
      <t>テンプ</t>
    </rPh>
    <phoneticPr fontId="4"/>
  </si>
  <si>
    <t>基準年度の実績</t>
    <rPh sb="0" eb="2">
      <t>キジュン</t>
    </rPh>
    <rPh sb="2" eb="4">
      <t>ネンド</t>
    </rPh>
    <rPh sb="5" eb="7">
      <t>ジッセキ</t>
    </rPh>
    <phoneticPr fontId="4"/>
  </si>
  <si>
    <t>【参考】令和７年度の実績
※基準年度が令和７年度以外の場合</t>
    <rPh sb="0" eb="2">
      <t>キジュン</t>
    </rPh>
    <rPh sb="2" eb="4">
      <t>ネン_x0000_</t>
    </rPh>
    <rPh sb="4" eb="6">
      <t>_x0000__x0002__x0004_</t>
    </rPh>
    <rPh sb="7" eb="9">
      <t>_x0002__x0002__x0007_</t>
    </rPh>
    <rPh sb="14" eb="18">
      <t>_x0004__x0002_
_x0007__x0002__x000D__x000E_</t>
    </rPh>
    <rPh sb="19" eb="21">
      <t>_x0004__x0014__x0013_</t>
    </rPh>
    <rPh sb="22" eb="23">
      <t>_x0002__x0017_</t>
    </rPh>
    <rPh sb="23" eb="24">
      <t>_x0016_</t>
    </rPh>
    <rPh sb="24" eb="26">
      <t>_x0001__x0019__x0017_</t>
    </rPh>
    <rPh sb="27" eb="29">
      <t/>
    </rPh>
    <phoneticPr fontId="4"/>
  </si>
  <si>
    <t>（３）クマの捕獲</t>
    <rPh sb="6" eb="8">
      <t>ホカク</t>
    </rPh>
    <phoneticPr fontId="4"/>
  </si>
  <si>
    <t>（４）生息環境管理</t>
    <rPh sb="3" eb="9">
      <t>セイソクカンキョウカンリ</t>
    </rPh>
    <phoneticPr fontId="4"/>
  </si>
  <si>
    <t>（５）追払い</t>
    <rPh sb="3" eb="5">
      <t>オイハラ</t>
    </rPh>
    <phoneticPr fontId="4"/>
  </si>
  <si>
    <t>（６）捕獲個体の処理</t>
    <rPh sb="3" eb="7">
      <t>ホカクコタイ</t>
    </rPh>
    <rPh sb="8" eb="10">
      <t>ショリ</t>
    </rPh>
    <phoneticPr fontId="4"/>
  </si>
  <si>
    <t>注：捕獲単価について、複数の単価を設定する場合は、行を追加して記載すること。</t>
    <rPh sb="2" eb="4">
      <t>ホカク</t>
    </rPh>
    <rPh sb="4" eb="6">
      <t>タンカ</t>
    </rPh>
    <rPh sb="11" eb="13">
      <t>フクスウ</t>
    </rPh>
    <rPh sb="14" eb="16">
      <t>タンカ</t>
    </rPh>
    <rPh sb="21" eb="23">
      <t>バアイ</t>
    </rPh>
    <rPh sb="25" eb="26">
      <t>ギョウ</t>
    </rPh>
    <rPh sb="27" eb="29">
      <t>ツイカ</t>
    </rPh>
    <rPh sb="31" eb="33">
      <t>キサイ</t>
    </rPh>
    <phoneticPr fontId="4"/>
  </si>
  <si>
    <t>要望年度</t>
    <rPh sb="0" eb="2">
      <t>ヨウボウ</t>
    </rPh>
    <rPh sb="2" eb="4">
      <t>ネンド</t>
    </rPh>
    <phoneticPr fontId="4"/>
  </si>
  <si>
    <t>基準年度</t>
    <rPh sb="0" eb="4">
      <t>キジュンネンド</t>
    </rPh>
    <phoneticPr fontId="4"/>
  </si>
  <si>
    <t>捕獲目標数（頭）</t>
    <rPh sb="0" eb="5">
      <t>ホカクモクヒョウスウ</t>
    </rPh>
    <rPh sb="6" eb="7">
      <t>トウ</t>
    </rPh>
    <phoneticPr fontId="4"/>
  </si>
  <si>
    <t>そのうちクマ特での
捕獲目標数（頭）</t>
    <rPh sb="6" eb="7">
      <t>トク</t>
    </rPh>
    <rPh sb="10" eb="12">
      <t>ホカク</t>
    </rPh>
    <rPh sb="12" eb="14">
      <t>モクヒョウ</t>
    </rPh>
    <rPh sb="14" eb="15">
      <t>スウ</t>
    </rPh>
    <rPh sb="16" eb="17">
      <t>トウ</t>
    </rPh>
    <phoneticPr fontId="4"/>
  </si>
  <si>
    <t>捕獲頭数（頭）</t>
    <rPh sb="0" eb="4">
      <t>ホカクトウスウ</t>
    </rPh>
    <rPh sb="5" eb="6">
      <t>トウ</t>
    </rPh>
    <phoneticPr fontId="4"/>
  </si>
  <si>
    <t>-</t>
    <phoneticPr fontId="4"/>
  </si>
  <si>
    <t>そのうちクマ特での
捕獲頭数（頭）</t>
    <rPh sb="6" eb="7">
      <t>トク</t>
    </rPh>
    <rPh sb="10" eb="14">
      <t>ホカクトウスウ</t>
    </rPh>
    <rPh sb="15" eb="16">
      <t>トウ</t>
    </rPh>
    <phoneticPr fontId="4"/>
  </si>
  <si>
    <t>捕獲従事者数（人）</t>
    <rPh sb="0" eb="6">
      <t>ホカクジュウジシャスウ</t>
    </rPh>
    <rPh sb="7" eb="8">
      <t>ニン</t>
    </rPh>
    <phoneticPr fontId="4"/>
  </si>
  <si>
    <t>捕獲手法【例：罠、銃】</t>
    <rPh sb="0" eb="4">
      <t>ホカクシュホウ</t>
    </rPh>
    <rPh sb="5" eb="6">
      <t>レイ</t>
    </rPh>
    <rPh sb="7" eb="8">
      <t>ワナ</t>
    </rPh>
    <rPh sb="9" eb="10">
      <t>ジュウ</t>
    </rPh>
    <phoneticPr fontId="4"/>
  </si>
  <si>
    <t>１　事業実施主体名</t>
    <phoneticPr fontId="4"/>
  </si>
  <si>
    <t>配分基準　別表３に基づく分類</t>
    <rPh sb="0" eb="2">
      <t>ハイブン</t>
    </rPh>
    <rPh sb="2" eb="4">
      <t>キジュン</t>
    </rPh>
    <rPh sb="5" eb="7">
      <t>ベッピョウ</t>
    </rPh>
    <rPh sb="9" eb="10">
      <t>モト</t>
    </rPh>
    <rPh sb="12" eb="14">
      <t>ブンルイ</t>
    </rPh>
    <phoneticPr fontId="4"/>
  </si>
  <si>
    <t>事業内容</t>
    <rPh sb="0" eb="4">
      <t>ジギョウナイヨウ</t>
    </rPh>
    <phoneticPr fontId="4"/>
  </si>
  <si>
    <t>該当</t>
    <rPh sb="0" eb="2">
      <t>ガイトウ</t>
    </rPh>
    <phoneticPr fontId="4"/>
  </si>
  <si>
    <t>２　農林水産業等に係る鳥獣被害の課題を解決するための対応方針</t>
    <phoneticPr fontId="4"/>
  </si>
  <si>
    <t>①当初の計画どおりに、２年目に新たな機器を活用した実証に取り組む場合</t>
    <phoneticPr fontId="4"/>
  </si>
  <si>
    <t>（課題に対応するためのデータに基づく被害対策として、都道府県の方針を記述すること。）</t>
    <phoneticPr fontId="4"/>
  </si>
  <si>
    <t>②当初の計画外の取組として、初年度の事業評価等を踏まえ取組を改善・発展させるために、新たな機器等の導入に取り組む場合</t>
    <phoneticPr fontId="4"/>
  </si>
  <si>
    <t>③当初の計画どおりに、初年度に実証した機器について、取組の対象地域を拡大し機器を追加導入する場合</t>
    <phoneticPr fontId="4"/>
  </si>
  <si>
    <t>３　事業の目標</t>
    <phoneticPr fontId="4"/>
  </si>
  <si>
    <t>④当初の計画外の取組として、新たな機器等の導入に取り組む場合</t>
    <phoneticPr fontId="4"/>
  </si>
  <si>
    <t>⑤当初の計画外の取組として、初年度に実証した機器について、取組の対象地域を拡大し単に機器を追加導入する場合</t>
    <phoneticPr fontId="4"/>
  </si>
  <si>
    <t>⑥初年度の実証の継続又は横展開のみに取り組む場合</t>
    <phoneticPr fontId="4"/>
  </si>
  <si>
    <t>４　事業実施期間（２年以内）</t>
    <rPh sb="4" eb="6">
      <t>ジッシ</t>
    </rPh>
    <rPh sb="6" eb="8">
      <t>キカン</t>
    </rPh>
    <rPh sb="10" eb="11">
      <t>ネン</t>
    </rPh>
    <rPh sb="11" eb="13">
      <t>イナイ</t>
    </rPh>
    <phoneticPr fontId="4"/>
  </si>
  <si>
    <t>年</t>
    <rPh sb="0" eb="1">
      <t>ネン</t>
    </rPh>
    <phoneticPr fontId="4"/>
  </si>
  <si>
    <t>５　事業の対象地域</t>
    <rPh sb="5" eb="9">
      <t>タイショウチイキ</t>
    </rPh>
    <phoneticPr fontId="4"/>
  </si>
  <si>
    <t>注１：事業の対象地域となる市町村名及び具体的な事業実施範囲を記入すること。</t>
    <rPh sb="0" eb="1">
      <t>チュウ</t>
    </rPh>
    <rPh sb="3" eb="5">
      <t>ジギョウ</t>
    </rPh>
    <rPh sb="6" eb="8">
      <t>タイショウ</t>
    </rPh>
    <rPh sb="8" eb="10">
      <t>チイキ</t>
    </rPh>
    <rPh sb="13" eb="16">
      <t>シチョウソン</t>
    </rPh>
    <rPh sb="16" eb="17">
      <t>メイ</t>
    </rPh>
    <rPh sb="17" eb="18">
      <t>オヨ</t>
    </rPh>
    <rPh sb="19" eb="21">
      <t>グタイ</t>
    </rPh>
    <rPh sb="20" eb="22">
      <t>キニュウ</t>
    </rPh>
    <phoneticPr fontId="4"/>
  </si>
  <si>
    <t>　 ２：捕獲を行う場合は、協議会等が被害防止計画に基づき行う有害捕獲の区分（区域、期間等）を記入すること。</t>
    <rPh sb="4" eb="6">
      <t>ホカク</t>
    </rPh>
    <rPh sb="7" eb="8">
      <t>オコナ</t>
    </rPh>
    <rPh sb="9" eb="11">
      <t>バアイ</t>
    </rPh>
    <rPh sb="13" eb="16">
      <t>キョウギカイ</t>
    </rPh>
    <rPh sb="16" eb="17">
      <t>ナド</t>
    </rPh>
    <rPh sb="18" eb="20">
      <t>ヒガイ</t>
    </rPh>
    <rPh sb="20" eb="22">
      <t>ボウシ</t>
    </rPh>
    <rPh sb="22" eb="24">
      <t>ケイカク</t>
    </rPh>
    <rPh sb="25" eb="26">
      <t>モト</t>
    </rPh>
    <rPh sb="28" eb="29">
      <t>オコナ</t>
    </rPh>
    <rPh sb="30" eb="32">
      <t>ユウガイ</t>
    </rPh>
    <rPh sb="32" eb="34">
      <t>ホカク</t>
    </rPh>
    <rPh sb="35" eb="37">
      <t>クブン</t>
    </rPh>
    <rPh sb="38" eb="40">
      <t>クイキ</t>
    </rPh>
    <rPh sb="41" eb="43">
      <t>キカン</t>
    </rPh>
    <rPh sb="43" eb="44">
      <t>ナド</t>
    </rPh>
    <rPh sb="46" eb="48">
      <t>キニュウ</t>
    </rPh>
    <phoneticPr fontId="4"/>
  </si>
  <si>
    <t>６　取組内容</t>
    <rPh sb="2" eb="6">
      <t>トリクミナイヨウ</t>
    </rPh>
    <phoneticPr fontId="4"/>
  </si>
  <si>
    <t>その他の場合の具体的な内容</t>
    <rPh sb="2" eb="3">
      <t>ホカ</t>
    </rPh>
    <rPh sb="4" eb="6">
      <t>バアイ</t>
    </rPh>
    <rPh sb="7" eb="10">
      <t>グタイテキ</t>
    </rPh>
    <rPh sb="11" eb="13">
      <t>ナイヨウ</t>
    </rPh>
    <phoneticPr fontId="4"/>
  </si>
  <si>
    <t>捕獲</t>
    <rPh sb="0" eb="2">
      <t>ホカク</t>
    </rPh>
    <phoneticPr fontId="4"/>
  </si>
  <si>
    <t>追払い</t>
    <rPh sb="0" eb="2">
      <t>オイハラ</t>
    </rPh>
    <phoneticPr fontId="4"/>
  </si>
  <si>
    <t>集落点検</t>
    <rPh sb="0" eb="4">
      <t>シュウラクテンケン</t>
    </rPh>
    <phoneticPr fontId="4"/>
  </si>
  <si>
    <t>その他</t>
    <rPh sb="2" eb="3">
      <t>タ</t>
    </rPh>
    <phoneticPr fontId="4"/>
  </si>
  <si>
    <t>注１：該当する部分に〇を付すこと。なお、複数の取組を実施する場合には、主となる取組に●を付すこと。</t>
    <rPh sb="0" eb="1">
      <t>チュウ</t>
    </rPh>
    <phoneticPr fontId="4"/>
  </si>
  <si>
    <t>　 ２：その他の場合は「その他の場合の具体的な内容」欄に具体的な取組内容を記載すること。</t>
    <rPh sb="14" eb="15">
      <t>タ</t>
    </rPh>
    <rPh sb="16" eb="18">
      <t>バアイ</t>
    </rPh>
    <rPh sb="19" eb="22">
      <t>グタイテキ</t>
    </rPh>
    <rPh sb="23" eb="25">
      <t>ナイヨウ</t>
    </rPh>
    <rPh sb="26" eb="27">
      <t>ラン</t>
    </rPh>
    <phoneticPr fontId="4"/>
  </si>
  <si>
    <t>７　対象獣種</t>
    <phoneticPr fontId="4"/>
  </si>
  <si>
    <t>中型獣類</t>
    <rPh sb="0" eb="2">
      <t>チュウガタ</t>
    </rPh>
    <rPh sb="2" eb="3">
      <t>ジュウ</t>
    </rPh>
    <rPh sb="3" eb="4">
      <t>ルイ</t>
    </rPh>
    <phoneticPr fontId="4"/>
  </si>
  <si>
    <t>注１：該当する部分に〇を付すこと。</t>
    <rPh sb="0" eb="1">
      <t>チュウ</t>
    </rPh>
    <phoneticPr fontId="4"/>
  </si>
  <si>
    <t>　 ２：その他の場合は具体的獣種を記載すること。</t>
    <phoneticPr fontId="4"/>
  </si>
  <si>
    <t>８　活用するＩＣＴ機器</t>
    <phoneticPr fontId="4"/>
  </si>
  <si>
    <t>種類</t>
    <rPh sb="0" eb="2">
      <t>シュルイ</t>
    </rPh>
    <phoneticPr fontId="4"/>
  </si>
  <si>
    <t>機器名</t>
    <rPh sb="0" eb="3">
      <t>キキメイ</t>
    </rPh>
    <phoneticPr fontId="4"/>
  </si>
  <si>
    <t>メーカー</t>
    <phoneticPr fontId="4"/>
  </si>
  <si>
    <t>数量</t>
    <rPh sb="0" eb="2">
      <t>スウリョウ</t>
    </rPh>
    <phoneticPr fontId="4"/>
  </si>
  <si>
    <t>例：捕獲通知機器</t>
    <rPh sb="0" eb="1">
      <t>レイ</t>
    </rPh>
    <rPh sb="2" eb="4">
      <t>ホカク</t>
    </rPh>
    <rPh sb="4" eb="6">
      <t>ツウチ</t>
    </rPh>
    <rPh sb="6" eb="8">
      <t>キキ</t>
    </rPh>
    <phoneticPr fontId="4"/>
  </si>
  <si>
    <t>注１：機器の持つ機能の種類ごとに記載すること（同種別メーカーの機器（例えば別メーカーのセンサーカメラ）は、１種とする）。</t>
    <rPh sb="0" eb="1">
      <t>チュウ</t>
    </rPh>
    <rPh sb="3" eb="5">
      <t>キキ</t>
    </rPh>
    <rPh sb="6" eb="7">
      <t>モ</t>
    </rPh>
    <rPh sb="8" eb="10">
      <t>キノウ</t>
    </rPh>
    <rPh sb="11" eb="13">
      <t>シュルイ</t>
    </rPh>
    <rPh sb="16" eb="18">
      <t>キサイ</t>
    </rPh>
    <rPh sb="23" eb="25">
      <t>ドウシュ</t>
    </rPh>
    <rPh sb="25" eb="26">
      <t>ベツ</t>
    </rPh>
    <rPh sb="31" eb="33">
      <t>キキ</t>
    </rPh>
    <rPh sb="34" eb="35">
      <t>タト</t>
    </rPh>
    <rPh sb="37" eb="38">
      <t>ベツ</t>
    </rPh>
    <rPh sb="54" eb="55">
      <t>シュ</t>
    </rPh>
    <phoneticPr fontId="4"/>
  </si>
  <si>
    <t>　 ２：行が不足する場合は適宜追加すること。</t>
    <rPh sb="4" eb="5">
      <t>ギョウ</t>
    </rPh>
    <rPh sb="6" eb="8">
      <t>フソク</t>
    </rPh>
    <rPh sb="10" eb="12">
      <t>バアイ</t>
    </rPh>
    <rPh sb="13" eb="15">
      <t>テキギ</t>
    </rPh>
    <rPh sb="15" eb="17">
      <t>ツイカ</t>
    </rPh>
    <phoneticPr fontId="4"/>
  </si>
  <si>
    <t>９　モデル地区における実証内容</t>
    <rPh sb="5" eb="7">
      <t>チク</t>
    </rPh>
    <rPh sb="11" eb="13">
      <t>ジッショウ</t>
    </rPh>
    <rPh sb="13" eb="15">
      <t>ナイヨウ</t>
    </rPh>
    <phoneticPr fontId="4"/>
  </si>
  <si>
    <t>（R7当初計画外の取組）※該当あれば</t>
    <rPh sb="3" eb="7">
      <t>トウショケイカク</t>
    </rPh>
    <rPh sb="7" eb="8">
      <t>ガイ</t>
    </rPh>
    <rPh sb="9" eb="11">
      <t>トリクミ</t>
    </rPh>
    <rPh sb="13" eb="15">
      <t>ガイトウトウショケイ</t>
    </rPh>
    <phoneticPr fontId="4"/>
  </si>
  <si>
    <t>注：当該事業により整備・普及させようとするＩＣＴ・データを活用した被害対策モデルについて、可能な限り具体的に記載すること。</t>
    <rPh sb="0" eb="1">
      <t>チュウ</t>
    </rPh>
    <rPh sb="2" eb="4">
      <t>トウガイ</t>
    </rPh>
    <rPh sb="4" eb="6">
      <t>ジギョウ</t>
    </rPh>
    <rPh sb="9" eb="11">
      <t>セイビ</t>
    </rPh>
    <rPh sb="12" eb="14">
      <t>フキュウ</t>
    </rPh>
    <rPh sb="29" eb="31">
      <t>カツヨウ</t>
    </rPh>
    <rPh sb="33" eb="37">
      <t>ヒガイタイサク</t>
    </rPh>
    <rPh sb="45" eb="47">
      <t>カノウ</t>
    </rPh>
    <rPh sb="48" eb="49">
      <t>カギ</t>
    </rPh>
    <rPh sb="50" eb="53">
      <t>グタイテキ</t>
    </rPh>
    <rPh sb="54" eb="56">
      <t>キサイ</t>
    </rPh>
    <phoneticPr fontId="4"/>
  </si>
  <si>
    <t>　また、前年度の事業実績との関係を具体的に記載すること。</t>
    <rPh sb="4" eb="7">
      <t>ゼンネンド</t>
    </rPh>
    <rPh sb="8" eb="10">
      <t>ジギョウ</t>
    </rPh>
    <rPh sb="10" eb="12">
      <t>ジッセキ</t>
    </rPh>
    <rPh sb="14" eb="16">
      <t>カンケイ</t>
    </rPh>
    <rPh sb="17" eb="20">
      <t>グタイテキ</t>
    </rPh>
    <rPh sb="21" eb="23">
      <t>キサイ</t>
    </rPh>
    <phoneticPr fontId="4"/>
  </si>
  <si>
    <t>　R7当初の事業計画で予定していなかった取組を行う場合は、明確に記載すること。</t>
    <rPh sb="3" eb="5">
      <t>トウショ</t>
    </rPh>
    <rPh sb="11" eb="13">
      <t>ヨテイ</t>
    </rPh>
    <rPh sb="23" eb="24">
      <t>オコナ</t>
    </rPh>
    <rPh sb="25" eb="27">
      <t>バアイ</t>
    </rPh>
    <rPh sb="29" eb="31">
      <t>メイカク</t>
    </rPh>
    <rPh sb="32" eb="34">
      <t>キサイ</t>
    </rPh>
    <phoneticPr fontId="4"/>
  </si>
  <si>
    <t>10　活用するデータの内容及び活用方法</t>
    <rPh sb="3" eb="5">
      <t>カツヨウ</t>
    </rPh>
    <rPh sb="11" eb="13">
      <t>ナイヨウ</t>
    </rPh>
    <rPh sb="13" eb="14">
      <t>オヨ</t>
    </rPh>
    <rPh sb="15" eb="17">
      <t>カツヨウ</t>
    </rPh>
    <rPh sb="17" eb="19">
      <t>ホウホウ</t>
    </rPh>
    <phoneticPr fontId="4"/>
  </si>
  <si>
    <t>注：ＩＣＴ機器により得られたデータの活用方法を、用途（捕獲、追払い、集落点検等）含め、可能な限り具体的に記載すること。</t>
    <rPh sb="0" eb="1">
      <t>チュウ</t>
    </rPh>
    <rPh sb="5" eb="7">
      <t>キキ</t>
    </rPh>
    <rPh sb="10" eb="11">
      <t>エ</t>
    </rPh>
    <rPh sb="18" eb="20">
      <t>カツヨウ</t>
    </rPh>
    <rPh sb="20" eb="22">
      <t>ホウホウ</t>
    </rPh>
    <rPh sb="24" eb="26">
      <t>ヨウト</t>
    </rPh>
    <rPh sb="27" eb="29">
      <t>ホカク</t>
    </rPh>
    <rPh sb="30" eb="31">
      <t>オ</t>
    </rPh>
    <rPh sb="31" eb="32">
      <t>ハラ</t>
    </rPh>
    <rPh sb="34" eb="38">
      <t>シュウラクテンケン</t>
    </rPh>
    <rPh sb="38" eb="39">
      <t>トウ</t>
    </rPh>
    <rPh sb="40" eb="41">
      <t>フク</t>
    </rPh>
    <rPh sb="43" eb="45">
      <t>カノウ</t>
    </rPh>
    <rPh sb="46" eb="47">
      <t>カギ</t>
    </rPh>
    <rPh sb="48" eb="51">
      <t>グタイテキ</t>
    </rPh>
    <rPh sb="52" eb="54">
      <t>キサイ</t>
    </rPh>
    <phoneticPr fontId="4"/>
  </si>
  <si>
    <t>11　１年目の事業成果・評価を踏まえた事業内容の改善点</t>
    <rPh sb="19" eb="21">
      <t>ジギョウ</t>
    </rPh>
    <rPh sb="21" eb="23">
      <t>ナイヨウ</t>
    </rPh>
    <phoneticPr fontId="4"/>
  </si>
  <si>
    <t>注：普及活動を、都道府県内に限り実施する方針か、他の都道府県へも実施する方針か、明確に記載すること。</t>
    <rPh sb="0" eb="1">
      <t>チュウ</t>
    </rPh>
    <rPh sb="2" eb="4">
      <t>フキュウ</t>
    </rPh>
    <rPh sb="4" eb="6">
      <t>カツドウ</t>
    </rPh>
    <rPh sb="8" eb="13">
      <t>トドウフケンナイ</t>
    </rPh>
    <rPh sb="14" eb="15">
      <t>カギ</t>
    </rPh>
    <rPh sb="16" eb="18">
      <t>ジッシ</t>
    </rPh>
    <rPh sb="20" eb="22">
      <t>ホウシン</t>
    </rPh>
    <rPh sb="24" eb="25">
      <t>ホカ</t>
    </rPh>
    <rPh sb="26" eb="30">
      <t>トドウフケン</t>
    </rPh>
    <rPh sb="32" eb="34">
      <t>ジッシ</t>
    </rPh>
    <rPh sb="36" eb="38">
      <t>ホウシン</t>
    </rPh>
    <rPh sb="40" eb="42">
      <t>メイカク</t>
    </rPh>
    <rPh sb="43" eb="45">
      <t>キサイ</t>
    </rPh>
    <phoneticPr fontId="4"/>
  </si>
  <si>
    <t>専門家の氏名</t>
    <rPh sb="0" eb="3">
      <t>センモンカ</t>
    </rPh>
    <rPh sb="4" eb="6">
      <t>シメイ</t>
    </rPh>
    <phoneticPr fontId="4"/>
  </si>
  <si>
    <t>所属・専門分野・経験</t>
    <rPh sb="0" eb="2">
      <t>ショゾク</t>
    </rPh>
    <rPh sb="3" eb="5">
      <t>センモン</t>
    </rPh>
    <rPh sb="5" eb="7">
      <t>ブンヤ</t>
    </rPh>
    <rPh sb="8" eb="10">
      <t>ケイケン</t>
    </rPh>
    <phoneticPr fontId="4"/>
  </si>
  <si>
    <t>注：専門家の経験等について、特に鳥獣被害対策・ＩＣＴ関係がある場合には詳細に記載すること。</t>
    <rPh sb="0" eb="1">
      <t>チュウ</t>
    </rPh>
    <rPh sb="2" eb="5">
      <t>センモンカ</t>
    </rPh>
    <rPh sb="6" eb="8">
      <t>ケイケン</t>
    </rPh>
    <rPh sb="8" eb="9">
      <t>トウ</t>
    </rPh>
    <rPh sb="14" eb="15">
      <t>トク</t>
    </rPh>
    <rPh sb="16" eb="18">
      <t>チョウジュウ</t>
    </rPh>
    <rPh sb="18" eb="20">
      <t>ヒガイ</t>
    </rPh>
    <rPh sb="20" eb="22">
      <t>タイサク</t>
    </rPh>
    <rPh sb="26" eb="28">
      <t>カンケイ</t>
    </rPh>
    <rPh sb="31" eb="33">
      <t>バアイ</t>
    </rPh>
    <rPh sb="35" eb="37">
      <t>ショウサイ</t>
    </rPh>
    <rPh sb="38" eb="40">
      <t>キサイ</t>
    </rPh>
    <phoneticPr fontId="4"/>
  </si>
  <si>
    <t>備考</t>
    <rPh sb="0" eb="1">
      <t>トモ</t>
    </rPh>
    <rPh sb="1" eb="2">
      <t>コウ</t>
    </rPh>
    <phoneticPr fontId="4"/>
  </si>
  <si>
    <t>負担割合（％）</t>
    <rPh sb="0" eb="2">
      <t>フタン</t>
    </rPh>
    <rPh sb="2" eb="4">
      <t>ワリアイ</t>
    </rPh>
    <phoneticPr fontId="4"/>
  </si>
  <si>
    <t>自己負担</t>
    <rPh sb="0" eb="2">
      <t>ジコ</t>
    </rPh>
    <rPh sb="2" eb="4">
      <t>フタン</t>
    </rPh>
    <phoneticPr fontId="4"/>
  </si>
  <si>
    <t>注１：取組内容欄は具体的な内容及び積算等について詳細に記載すること。
　 ２：事業費の50％を超えて委託する場合、都道府県が具体的な計画を作成の上、進行管理を適切に行うことができることが分かるよう
　　取組内容を記載し、参考資料等を添付すること。
　 ３：その他必要な参考資料等を添付すること。</t>
    <rPh sb="0" eb="1">
      <t>チュウ</t>
    </rPh>
    <rPh sb="3" eb="5">
      <t>トリクミ</t>
    </rPh>
    <rPh sb="5" eb="7">
      <t>ナイヨウ</t>
    </rPh>
    <rPh sb="7" eb="8">
      <t>ラン</t>
    </rPh>
    <rPh sb="9" eb="12">
      <t>グタイテキ</t>
    </rPh>
    <rPh sb="13" eb="15">
      <t>ナイヨウ</t>
    </rPh>
    <rPh sb="15" eb="16">
      <t>オヨ</t>
    </rPh>
    <rPh sb="17" eb="19">
      <t>セキサン</t>
    </rPh>
    <rPh sb="19" eb="20">
      <t>トウ</t>
    </rPh>
    <rPh sb="27" eb="29">
      <t>キサイ</t>
    </rPh>
    <phoneticPr fontId="4"/>
  </si>
  <si>
    <t>15　７年度予算の執行状況</t>
    <rPh sb="4" eb="6">
      <t>ネンド</t>
    </rPh>
    <rPh sb="6" eb="8">
      <t>ヨサン</t>
    </rPh>
    <rPh sb="9" eb="11">
      <t>シッコウ</t>
    </rPh>
    <rPh sb="11" eb="13">
      <t>ジョウキョウ</t>
    </rPh>
    <phoneticPr fontId="4"/>
  </si>
  <si>
    <t>割当額（円）①</t>
    <rPh sb="0" eb="2">
      <t>ワリアテ</t>
    </rPh>
    <rPh sb="2" eb="3">
      <t>ガク</t>
    </rPh>
    <rPh sb="4" eb="5">
      <t>エン</t>
    </rPh>
    <phoneticPr fontId="4"/>
  </si>
  <si>
    <t>執行額（円）②</t>
    <rPh sb="0" eb="2">
      <t>シッコウ</t>
    </rPh>
    <rPh sb="2" eb="3">
      <t>ガク</t>
    </rPh>
    <rPh sb="4" eb="5">
      <t>エン</t>
    </rPh>
    <phoneticPr fontId="4"/>
  </si>
  <si>
    <t>①と②の差額（円）</t>
    <rPh sb="4" eb="6">
      <t>サガク</t>
    </rPh>
    <rPh sb="7" eb="8">
      <t>エン</t>
    </rPh>
    <phoneticPr fontId="4"/>
  </si>
  <si>
    <t>左記の差額が生じた要因と当該予算の使途</t>
    <rPh sb="0" eb="2">
      <t>サキ</t>
    </rPh>
    <rPh sb="3" eb="5">
      <t>サガク</t>
    </rPh>
    <rPh sb="6" eb="7">
      <t>ショウ</t>
    </rPh>
    <rPh sb="9" eb="11">
      <t>ヨウイン</t>
    </rPh>
    <rPh sb="12" eb="14">
      <t>トウガイ</t>
    </rPh>
    <rPh sb="14" eb="16">
      <t>ヨサン</t>
    </rPh>
    <rPh sb="17" eb="19">
      <t>シト</t>
    </rPh>
    <phoneticPr fontId="4"/>
  </si>
  <si>
    <t>注：執行額には、当該事業としての執行額を記載すること。（未確定の場合は見込み額）</t>
    <rPh sb="2" eb="3">
      <t>シツ</t>
    </rPh>
    <rPh sb="4" eb="5">
      <t>ガク</t>
    </rPh>
    <rPh sb="5" eb="7">
      <t>トウガイ</t>
    </rPh>
    <rPh sb="7" eb="8">
      <t>コト</t>
    </rPh>
    <rPh sb="13" eb="15">
      <t>シッコウ</t>
    </rPh>
    <rPh sb="15" eb="16">
      <t>ガク</t>
    </rPh>
    <rPh sb="17" eb="19">
      <t>キサイ</t>
    </rPh>
    <rPh sb="25" eb="28">
      <t>ミカクテイ</t>
    </rPh>
    <rPh sb="29" eb="31">
      <t>バアイ</t>
    </rPh>
    <rPh sb="32" eb="34">
      <t>ミコ</t>
    </rPh>
    <rPh sb="35" eb="36">
      <t>ガク</t>
    </rPh>
    <phoneticPr fontId="4"/>
  </si>
  <si>
    <t>16　事業実施スケジュール</t>
    <rPh sb="3" eb="5">
      <t>ジギョウ</t>
    </rPh>
    <rPh sb="5" eb="7">
      <t>ジッシ</t>
    </rPh>
    <phoneticPr fontId="4"/>
  </si>
  <si>
    <t>4月</t>
    <rPh sb="1" eb="2">
      <t>ガツ</t>
    </rPh>
    <phoneticPr fontId="4"/>
  </si>
  <si>
    <t>5月</t>
  </si>
  <si>
    <t>6月</t>
  </si>
  <si>
    <t>7月</t>
  </si>
  <si>
    <t>8月</t>
  </si>
  <si>
    <t>9月</t>
  </si>
  <si>
    <t>10月</t>
  </si>
  <si>
    <t>11月</t>
  </si>
  <si>
    <t>12月</t>
  </si>
  <si>
    <t>1月</t>
  </si>
  <si>
    <t>2月</t>
  </si>
  <si>
    <t>3月</t>
  </si>
  <si>
    <t>配分基準　別表４に基づくポイント</t>
    <rPh sb="0" eb="2">
      <t>ハイブン</t>
    </rPh>
    <rPh sb="2" eb="4">
      <t>キジュン</t>
    </rPh>
    <rPh sb="5" eb="7">
      <t>ベッピョウ</t>
    </rPh>
    <rPh sb="9" eb="10">
      <t>モト</t>
    </rPh>
    <phoneticPr fontId="4"/>
  </si>
  <si>
    <t>１．実施体制</t>
    <rPh sb="2" eb="4">
      <t>ジッシ</t>
    </rPh>
    <rPh sb="4" eb="6">
      <t>タイセイ</t>
    </rPh>
    <phoneticPr fontId="4"/>
  </si>
  <si>
    <t>２．事業内容</t>
    <rPh sb="2" eb="4">
      <t>ジギョウ</t>
    </rPh>
    <rPh sb="4" eb="6">
      <t>ナイヨウ</t>
    </rPh>
    <phoneticPr fontId="4"/>
  </si>
  <si>
    <t>ア　ICT活用</t>
    <rPh sb="5" eb="7">
      <t>カツヨウ</t>
    </rPh>
    <phoneticPr fontId="4"/>
  </si>
  <si>
    <t>イ　可視化</t>
    <rPh sb="2" eb="5">
      <t>カシカ</t>
    </rPh>
    <phoneticPr fontId="4"/>
  </si>
  <si>
    <t>ウ　データ活用</t>
    <rPh sb="5" eb="7">
      <t>カツヨウ</t>
    </rPh>
    <phoneticPr fontId="4"/>
  </si>
  <si>
    <t>エ　専門家</t>
    <rPh sb="2" eb="5">
      <t>センモンカ</t>
    </rPh>
    <phoneticPr fontId="4"/>
  </si>
  <si>
    <t>オ　専門人材</t>
    <rPh sb="2" eb="6">
      <t>センモンジンザイ</t>
    </rPh>
    <phoneticPr fontId="4"/>
  </si>
  <si>
    <t>カ　自己負担</t>
    <rPh sb="2" eb="6">
      <t>ジコフタン</t>
    </rPh>
    <phoneticPr fontId="4"/>
  </si>
  <si>
    <t>ア　圃場レベルの被害可視化</t>
    <rPh sb="2" eb="4">
      <t>ホジョウ</t>
    </rPh>
    <rPh sb="8" eb="10">
      <t>ヒガイ</t>
    </rPh>
    <rPh sb="10" eb="13">
      <t>カシカ</t>
    </rPh>
    <phoneticPr fontId="4"/>
  </si>
  <si>
    <t>イ　柵の可視化</t>
    <rPh sb="2" eb="3">
      <t>サク</t>
    </rPh>
    <rPh sb="4" eb="7">
      <t>カシカ</t>
    </rPh>
    <phoneticPr fontId="4"/>
  </si>
  <si>
    <t>ウ　生息環境管理の可視化</t>
    <rPh sb="2" eb="8">
      <t>セイソクカンキョウカンリ</t>
    </rPh>
    <rPh sb="9" eb="12">
      <t>カシカ</t>
    </rPh>
    <phoneticPr fontId="4"/>
  </si>
  <si>
    <t>エ　捕獲者情報の可視化</t>
    <rPh sb="2" eb="5">
      <t>ホカクシャ</t>
    </rPh>
    <rPh sb="5" eb="7">
      <t>ジョウホウ</t>
    </rPh>
    <rPh sb="8" eb="11">
      <t>カシカ</t>
    </rPh>
    <phoneticPr fontId="4"/>
  </si>
  <si>
    <t>オ　捕獲体制の検討</t>
    <phoneticPr fontId="4"/>
  </si>
  <si>
    <t>カ　栽培スケジュール整理</t>
    <rPh sb="2" eb="4">
      <t>サイバイ</t>
    </rPh>
    <rPh sb="10" eb="12">
      <t>セイリ</t>
    </rPh>
    <phoneticPr fontId="4"/>
  </si>
  <si>
    <t>キ　都道府県外への普及活動</t>
    <rPh sb="2" eb="6">
      <t>トドウフケン</t>
    </rPh>
    <rPh sb="6" eb="7">
      <t>ガイ</t>
    </rPh>
    <rPh sb="9" eb="13">
      <t>フキュウカツドウ</t>
    </rPh>
    <phoneticPr fontId="4"/>
  </si>
  <si>
    <t>ク　事業後の普及方針の策定</t>
    <rPh sb="2" eb="4">
      <t>ジギョウ</t>
    </rPh>
    <rPh sb="4" eb="5">
      <t>ゴ</t>
    </rPh>
    <rPh sb="6" eb="10">
      <t>フキュウホウシン</t>
    </rPh>
    <rPh sb="11" eb="13">
      <t>サクテイ</t>
    </rPh>
    <phoneticPr fontId="4"/>
  </si>
  <si>
    <t>　 ２：協議会等が被害防止計画に基づき行う有害捕獲の区分（区域、期間等）を記入すること。</t>
    <rPh sb="4" eb="7">
      <t>キョウギカイ</t>
    </rPh>
    <rPh sb="7" eb="8">
      <t>ナド</t>
    </rPh>
    <rPh sb="9" eb="11">
      <t>ヒガイ</t>
    </rPh>
    <rPh sb="11" eb="13">
      <t>ボウシ</t>
    </rPh>
    <rPh sb="13" eb="15">
      <t>ケイカク</t>
    </rPh>
    <rPh sb="16" eb="17">
      <t>モト</t>
    </rPh>
    <rPh sb="19" eb="20">
      <t>オコナ</t>
    </rPh>
    <rPh sb="21" eb="23">
      <t>ユウガイ</t>
    </rPh>
    <rPh sb="23" eb="25">
      <t>ホカク</t>
    </rPh>
    <rPh sb="26" eb="28">
      <t>クブン</t>
    </rPh>
    <rPh sb="29" eb="31">
      <t>クイキ</t>
    </rPh>
    <rPh sb="32" eb="34">
      <t>キカン</t>
    </rPh>
    <rPh sb="34" eb="35">
      <t>ナド</t>
    </rPh>
    <rPh sb="37" eb="39">
      <t>キニュウ</t>
    </rPh>
    <phoneticPr fontId="4"/>
  </si>
  <si>
    <t>６　対象獣種</t>
    <phoneticPr fontId="4"/>
  </si>
  <si>
    <t>注：該当する部分に〇を付すこと。</t>
    <rPh sb="0" eb="1">
      <t>チュウ</t>
    </rPh>
    <phoneticPr fontId="4"/>
  </si>
  <si>
    <t>７　活用するＩＣＴ機器</t>
    <phoneticPr fontId="4"/>
  </si>
  <si>
    <t>８　モデル地区における実証内容</t>
    <rPh sb="5" eb="7">
      <t>チク</t>
    </rPh>
    <rPh sb="11" eb="13">
      <t>ジッショウ</t>
    </rPh>
    <rPh sb="13" eb="15">
      <t>ナイヨウ</t>
    </rPh>
    <phoneticPr fontId="4"/>
  </si>
  <si>
    <t>９　活用するデータの内容及び活用方法</t>
    <rPh sb="2" eb="4">
      <t>カツヨウ</t>
    </rPh>
    <rPh sb="10" eb="12">
      <t>ナイヨウ</t>
    </rPh>
    <rPh sb="12" eb="13">
      <t>オヨ</t>
    </rPh>
    <rPh sb="14" eb="16">
      <t>カツヨウ</t>
    </rPh>
    <rPh sb="16" eb="18">
      <t>ホウホウ</t>
    </rPh>
    <phoneticPr fontId="4"/>
  </si>
  <si>
    <t>注：ＩＣＴ機器により得られたデータの活用方法を、可能な限り具体的に記載すること。</t>
    <rPh sb="0" eb="1">
      <t>チュウ</t>
    </rPh>
    <rPh sb="5" eb="7">
      <t>キキ</t>
    </rPh>
    <rPh sb="10" eb="11">
      <t>エ</t>
    </rPh>
    <rPh sb="18" eb="20">
      <t>カツヨウ</t>
    </rPh>
    <rPh sb="20" eb="22">
      <t>ホウホウ</t>
    </rPh>
    <rPh sb="24" eb="26">
      <t>カノウ</t>
    </rPh>
    <rPh sb="27" eb="28">
      <t>カギ</t>
    </rPh>
    <rPh sb="29" eb="32">
      <t>グタイテキ</t>
    </rPh>
    <rPh sb="33" eb="35">
      <t>キサイ</t>
    </rPh>
    <phoneticPr fontId="4"/>
  </si>
  <si>
    <t>10　モデル地区の普及範囲</t>
    <rPh sb="6" eb="8">
      <t>チク</t>
    </rPh>
    <rPh sb="9" eb="11">
      <t>フキュウ</t>
    </rPh>
    <rPh sb="11" eb="13">
      <t>ハンイ</t>
    </rPh>
    <phoneticPr fontId="4"/>
  </si>
  <si>
    <t>11　事業実施に当たって助言を受ける専門家の概要</t>
    <rPh sb="3" eb="5">
      <t>ジギョウ</t>
    </rPh>
    <rPh sb="5" eb="7">
      <t>ジッシ</t>
    </rPh>
    <rPh sb="8" eb="9">
      <t>ア</t>
    </rPh>
    <rPh sb="12" eb="14">
      <t>ジョゲン</t>
    </rPh>
    <rPh sb="15" eb="16">
      <t>ウ</t>
    </rPh>
    <rPh sb="18" eb="21">
      <t>センモンカ</t>
    </rPh>
    <rPh sb="22" eb="24">
      <t>ガイヨウ</t>
    </rPh>
    <phoneticPr fontId="4"/>
  </si>
  <si>
    <t>13　事業実施期間終了後の普及方針</t>
    <rPh sb="5" eb="7">
      <t>ジッシ</t>
    </rPh>
    <rPh sb="7" eb="9">
      <t>キカン</t>
    </rPh>
    <rPh sb="9" eb="12">
      <t>シュウリョウゴ</t>
    </rPh>
    <rPh sb="13" eb="15">
      <t>フキュウ</t>
    </rPh>
    <phoneticPr fontId="4"/>
  </si>
  <si>
    <t>注：事業終了後のモデル地区の普及に係る方針を可能な限り詳細に記載すること。</t>
    <rPh sb="0" eb="1">
      <t>チュウ</t>
    </rPh>
    <rPh sb="2" eb="4">
      <t>ジギョウ</t>
    </rPh>
    <rPh sb="4" eb="7">
      <t>シュウリョウゴ</t>
    </rPh>
    <rPh sb="11" eb="13">
      <t>チク</t>
    </rPh>
    <rPh sb="14" eb="16">
      <t>フキュウ</t>
    </rPh>
    <rPh sb="17" eb="18">
      <t>カカ</t>
    </rPh>
    <rPh sb="19" eb="21">
      <t>ホウシン</t>
    </rPh>
    <rPh sb="22" eb="24">
      <t>カノウ</t>
    </rPh>
    <rPh sb="25" eb="26">
      <t>カギ</t>
    </rPh>
    <rPh sb="27" eb="29">
      <t>ショウサイ</t>
    </rPh>
    <rPh sb="30" eb="32">
      <t>キサイ</t>
    </rPh>
    <phoneticPr fontId="4"/>
  </si>
  <si>
    <t>14　実施体制に係る取組状況</t>
    <rPh sb="3" eb="7">
      <t>ジッシタイセイ</t>
    </rPh>
    <rPh sb="8" eb="9">
      <t>カカ</t>
    </rPh>
    <rPh sb="10" eb="12">
      <t>トリクミ</t>
    </rPh>
    <rPh sb="12" eb="14">
      <t>ジョウキョウ</t>
    </rPh>
    <phoneticPr fontId="4"/>
  </si>
  <si>
    <t>内容</t>
    <rPh sb="0" eb="2">
      <t>ナイヨウ</t>
    </rPh>
    <phoneticPr fontId="4"/>
  </si>
  <si>
    <t>ⅠＣＴ技術を活用した被害防止対策</t>
    <phoneticPr fontId="4"/>
  </si>
  <si>
    <t>生息状況や被害状況、対策の実施状況等の可視化</t>
    <rPh sb="7" eb="9">
      <t>ジョウキョウ</t>
    </rPh>
    <phoneticPr fontId="4"/>
  </si>
  <si>
    <t>データを活用した被害対策</t>
    <phoneticPr fontId="4"/>
  </si>
  <si>
    <t>専門員の配置</t>
    <rPh sb="0" eb="2">
      <t>センモン</t>
    </rPh>
    <rPh sb="2" eb="3">
      <t>イン</t>
    </rPh>
    <rPh sb="4" eb="6">
      <t>ハイチ</t>
    </rPh>
    <phoneticPr fontId="4"/>
  </si>
  <si>
    <t>注：事業実施主体が協議会又は市町村の場合にあっては当該市町村内、都道府県が事業実施主体となる場合にあってはモデル地区を</t>
    <phoneticPr fontId="4"/>
  </si>
  <si>
    <t>　整備する地区の市町村の取組状況について、該当があれば「該当」の欄に○を記入の上、内容を記載すること。</t>
    <rPh sb="28" eb="30">
      <t>ガイトウ</t>
    </rPh>
    <phoneticPr fontId="4"/>
  </si>
  <si>
    <t>15　事業内での取組予定</t>
    <rPh sb="10" eb="12">
      <t>ヨテイ</t>
    </rPh>
    <phoneticPr fontId="4"/>
  </si>
  <si>
    <t>圃場レベルの被害の把握・可視化</t>
    <phoneticPr fontId="4"/>
  </si>
  <si>
    <t>侵入防止柵の設置場所・種類・延長等の柵の整備・維持管理に係る情報の可視化</t>
    <phoneticPr fontId="4"/>
  </si>
  <si>
    <t>耕作放棄地や放任果樹、潜み場、緩衝帯の位置等の生息環境管理に係る情報の可視化</t>
    <phoneticPr fontId="4"/>
  </si>
  <si>
    <t>捕獲者の年齢構成や個人毎の捕獲成果等の状況の整理・可視化</t>
    <phoneticPr fontId="4"/>
  </si>
  <si>
    <t>上記捕獲者の情報を踏まえた捕獲体制の構築や人材確保策の検討</t>
    <rPh sb="2" eb="4">
      <t>ホカク</t>
    </rPh>
    <rPh sb="4" eb="5">
      <t>シャ</t>
    </rPh>
    <rPh sb="6" eb="8">
      <t>ジョウホウ</t>
    </rPh>
    <phoneticPr fontId="4"/>
  </si>
  <si>
    <t>農作物の栽培スケジュールを整理した上での、被害防止期間の設定及び捕獲対策の実施</t>
    <rPh sb="30" eb="31">
      <t>オヨ</t>
    </rPh>
    <phoneticPr fontId="4"/>
  </si>
  <si>
    <t>１年目</t>
    <rPh sb="1" eb="3">
      <t>ネンメ</t>
    </rPh>
    <phoneticPr fontId="4"/>
  </si>
  <si>
    <t>２年目</t>
    <rPh sb="1" eb="3">
      <t>ネンメ</t>
    </rPh>
    <phoneticPr fontId="4"/>
  </si>
  <si>
    <t>食肉利用の有無</t>
    <rPh sb="0" eb="2">
      <t>ショクニク</t>
    </rPh>
    <rPh sb="2" eb="4">
      <t>リヨウ</t>
    </rPh>
    <rPh sb="5" eb="7">
      <t>ウム</t>
    </rPh>
    <phoneticPr fontId="4"/>
  </si>
  <si>
    <t>△</t>
    <phoneticPr fontId="4"/>
  </si>
  <si>
    <t>１頭あたりの報償金額欄については、実績報告及び実施状況報告の場合に記載すること。</t>
    <rPh sb="7" eb="8">
      <t>ツグナ</t>
    </rPh>
    <phoneticPr fontId="4"/>
  </si>
  <si>
    <t>注：直近及び基準年度におけるクマに係る状況を踏まえ、捕獲頭数と捕獲単価に係る基準年度設定に係る考え方を記載し、根拠を添付すること。</t>
    <rPh sb="2" eb="4">
      <t>チョッキン</t>
    </rPh>
    <rPh sb="4" eb="5">
      <t>オヨ</t>
    </rPh>
    <rPh sb="6" eb="9">
      <t>キジュンネン</t>
    </rPh>
    <rPh sb="9" eb="10">
      <t>ド</t>
    </rPh>
    <rPh sb="17" eb="18">
      <t>カカ</t>
    </rPh>
    <rPh sb="19" eb="21">
      <t>ジョウキョウ</t>
    </rPh>
    <rPh sb="22" eb="23">
      <t>フ</t>
    </rPh>
    <rPh sb="26" eb="28">
      <t>ホカク</t>
    </rPh>
    <rPh sb="28" eb="30">
      <t>トウスウ</t>
    </rPh>
    <rPh sb="31" eb="35">
      <t>ホカクタンカ</t>
    </rPh>
    <rPh sb="36" eb="37">
      <t>カカワ</t>
    </rPh>
    <rPh sb="38" eb="41">
      <t>キジュンネン</t>
    </rPh>
    <rPh sb="41" eb="42">
      <t>ド</t>
    </rPh>
    <rPh sb="42" eb="44">
      <t>セッテイ</t>
    </rPh>
    <rPh sb="45" eb="46">
      <t>カカ</t>
    </rPh>
    <rPh sb="47" eb="48">
      <t>カンガ</t>
    </rPh>
    <rPh sb="49" eb="50">
      <t>カタ</t>
    </rPh>
    <rPh sb="51" eb="53">
      <t>キサイホカク</t>
    </rPh>
    <rPh sb="55" eb="57">
      <t>コンキョ</t>
    </rPh>
    <rPh sb="58" eb="60">
      <t>テンプ</t>
    </rPh>
    <phoneticPr fontId="4"/>
  </si>
  <si>
    <t>【例】
・例年、クマの捕獲頭数は１頭程度であったが、今般のクマ被害の増加を踏まえ、令和８年度より新たに捕獲強化に取り組むため、直近令和７年度を基準年度（捕獲頭数１頭、捕獲単価○円）に設定。
・○年度より捕獲強化に取り組んでいるが、令和８年度より更に取組を強化するため、直近７年度を基準年度（捕獲頭数○頭、捕獲単価○円）に設定。
・例年、クマの捕獲頭数は○頭程度であったが、直近の令和７年度にクマが大量出没し、捕獲単価を○円として捕獲強化をした結果、例年を大きく上回る○頭の捕獲を行った。このため、当市としては、大量出没した令和７年度を除いた直近○ヵ年の平均を基準年度（捕獲頭数○頭、捕獲単価○円）に設定。
・直近○年度～○年度は捕獲単価を○円（市単費）に設定しているが、これは当該期間のクマ被害の増加（○年度○円→○年度○円）を踏まえた、捕獲強化対策として設定している特別の捕獲単価である。従来○年度～○年度は被害は低い状況にあり、当市としては、この間に設定していた捕獲単価○円が平時の単価と考えていることから、○年度を基準年度（捕獲頭数○頭、捕獲単価○円）に設定。</t>
    <rPh sb="76" eb="78">
      <t>ホカク</t>
    </rPh>
    <rPh sb="78" eb="80">
      <t>トウスウ</t>
    </rPh>
    <rPh sb="81" eb="82">
      <t>トウ</t>
    </rPh>
    <rPh sb="83" eb="87">
      <t>ホカクタンカ</t>
    </rPh>
    <rPh sb="88" eb="89">
      <t>エン</t>
    </rPh>
    <rPh sb="145" eb="147">
      <t>ホカク</t>
    </rPh>
    <rPh sb="147" eb="149">
      <t>トウスウ</t>
    </rPh>
    <rPh sb="150" eb="151">
      <t>トウ</t>
    </rPh>
    <rPh sb="152" eb="156">
      <t>ホカクタンカ</t>
    </rPh>
    <rPh sb="157" eb="158">
      <t>エン</t>
    </rPh>
    <rPh sb="165" eb="167">
      <t>レイネン</t>
    </rPh>
    <rPh sb="171" eb="173">
      <t>ホカク</t>
    </rPh>
    <rPh sb="173" eb="175">
      <t>トウスウ</t>
    </rPh>
    <rPh sb="177" eb="178">
      <t>トウ</t>
    </rPh>
    <rPh sb="178" eb="180">
      <t>テイド</t>
    </rPh>
    <rPh sb="186" eb="188">
      <t>チョッキン</t>
    </rPh>
    <rPh sb="189" eb="191">
      <t>レイワ</t>
    </rPh>
    <rPh sb="192" eb="194">
      <t>ネンド</t>
    </rPh>
    <rPh sb="198" eb="200">
      <t>タイリョウ</t>
    </rPh>
    <rPh sb="200" eb="202">
      <t>シュツボツ</t>
    </rPh>
    <rPh sb="204" eb="206">
      <t>ホカク</t>
    </rPh>
    <rPh sb="206" eb="208">
      <t>タンカ</t>
    </rPh>
    <rPh sb="210" eb="211">
      <t>エン</t>
    </rPh>
    <rPh sb="214" eb="216">
      <t>ホカク</t>
    </rPh>
    <rPh sb="216" eb="218">
      <t>キョウカ</t>
    </rPh>
    <rPh sb="221" eb="223">
      <t>ケッカ</t>
    </rPh>
    <rPh sb="224" eb="225">
      <t>レイ</t>
    </rPh>
    <rPh sb="225" eb="226">
      <t>ネン</t>
    </rPh>
    <rPh sb="227" eb="228">
      <t>オオ</t>
    </rPh>
    <rPh sb="230" eb="232">
      <t>ウワマワ</t>
    </rPh>
    <rPh sb="234" eb="235">
      <t>トウ</t>
    </rPh>
    <rPh sb="236" eb="238">
      <t>ホカク</t>
    </rPh>
    <rPh sb="239" eb="240">
      <t>オコナ</t>
    </rPh>
    <rPh sb="248" eb="249">
      <t>トウ</t>
    </rPh>
    <rPh sb="249" eb="250">
      <t>シ</t>
    </rPh>
    <rPh sb="255" eb="257">
      <t>タイリョウ</t>
    </rPh>
    <rPh sb="257" eb="259">
      <t>シュツボツ</t>
    </rPh>
    <rPh sb="261" eb="263">
      <t>レイワ</t>
    </rPh>
    <rPh sb="264" eb="266">
      <t>ネンド</t>
    </rPh>
    <rPh sb="267" eb="268">
      <t>ノゾ</t>
    </rPh>
    <rPh sb="270" eb="272">
      <t>チョッキン</t>
    </rPh>
    <rPh sb="274" eb="275">
      <t>ネン</t>
    </rPh>
    <rPh sb="276" eb="278">
      <t>ヘイキン</t>
    </rPh>
    <rPh sb="279" eb="281">
      <t>キジュン</t>
    </rPh>
    <rPh sb="281" eb="283">
      <t>ネンド</t>
    </rPh>
    <rPh sb="284" eb="286">
      <t>ホカク</t>
    </rPh>
    <rPh sb="286" eb="288">
      <t>トウスウ</t>
    </rPh>
    <rPh sb="289" eb="290">
      <t>トウ</t>
    </rPh>
    <rPh sb="291" eb="295">
      <t>ホカクタンカ</t>
    </rPh>
    <rPh sb="296" eb="297">
      <t>エン</t>
    </rPh>
    <rPh sb="299" eb="301">
      <t>セッテイ</t>
    </rPh>
    <rPh sb="322" eb="323">
      <t>シ</t>
    </rPh>
    <rPh sb="387" eb="389">
      <t>ホカク</t>
    </rPh>
    <phoneticPr fontId="4"/>
  </si>
  <si>
    <t>　　事業外の取組含む。）。</t>
    <phoneticPr fontId="4"/>
  </si>
  <si>
    <t>　　 なお、協議会又は市町村が事業実施主体となる場合にあっては、都道府県と連携して取り組む普及活動も含めるものとする（当該</t>
    <rPh sb="6" eb="9">
      <t>キョウギカイ</t>
    </rPh>
    <rPh sb="9" eb="10">
      <t>マタ</t>
    </rPh>
    <rPh sb="11" eb="14">
      <t>シチョウソン</t>
    </rPh>
    <rPh sb="15" eb="17">
      <t>ジギョウ</t>
    </rPh>
    <rPh sb="17" eb="21">
      <t>ジッシシュタイ</t>
    </rPh>
    <rPh sb="24" eb="26">
      <t>バアイ</t>
    </rPh>
    <rPh sb="32" eb="36">
      <t>トドウフケン</t>
    </rPh>
    <rPh sb="37" eb="39">
      <t>レンケイ</t>
    </rPh>
    <rPh sb="41" eb="42">
      <t>ト</t>
    </rPh>
    <rPh sb="43" eb="44">
      <t>ク</t>
    </rPh>
    <rPh sb="45" eb="47">
      <t>フキュウ</t>
    </rPh>
    <rPh sb="47" eb="49">
      <t>カツドウ</t>
    </rPh>
    <rPh sb="50" eb="51">
      <t>フク</t>
    </rPh>
    <phoneticPr fontId="4"/>
  </si>
  <si>
    <t>12　モデル地区の普及範囲</t>
    <rPh sb="6" eb="8">
      <t>チク</t>
    </rPh>
    <rPh sb="9" eb="11">
      <t>フキュウ</t>
    </rPh>
    <rPh sb="11" eb="13">
      <t>ハンイ</t>
    </rPh>
    <phoneticPr fontId="4"/>
  </si>
  <si>
    <t>13　事業実施に当たって助言を受ける専門家の概要</t>
    <rPh sb="3" eb="5">
      <t>ジギョウ</t>
    </rPh>
    <rPh sb="5" eb="7">
      <t>ジッシ</t>
    </rPh>
    <rPh sb="8" eb="9">
      <t>ア</t>
    </rPh>
    <rPh sb="12" eb="14">
      <t>ジョゲン</t>
    </rPh>
    <rPh sb="15" eb="16">
      <t>ウ</t>
    </rPh>
    <rPh sb="18" eb="21">
      <t>センモンカ</t>
    </rPh>
    <rPh sb="22" eb="24">
      <t>ガイヨウ</t>
    </rPh>
    <phoneticPr fontId="4"/>
  </si>
  <si>
    <t>14　スマート捕獲等普及加速化事業（ＩＣＴフル活用型）の内容</t>
    <rPh sb="7" eb="9">
      <t>ホカク</t>
    </rPh>
    <rPh sb="9" eb="10">
      <t>トウ</t>
    </rPh>
    <rPh sb="10" eb="12">
      <t>フキュウ</t>
    </rPh>
    <rPh sb="12" eb="15">
      <t>カソクカ</t>
    </rPh>
    <rPh sb="15" eb="17">
      <t>ジギョウ</t>
    </rPh>
    <rPh sb="28" eb="30">
      <t>ナイヨウ</t>
    </rPh>
    <phoneticPr fontId="4"/>
  </si>
  <si>
    <t>　　 なお、協議会又は市町村が事業実施主体となる場合にあっては、都道府県と連携して取り組む普及活動も含めるものとする（当該</t>
    <phoneticPr fontId="4"/>
  </si>
  <si>
    <t>　　 事業外の取組含む）。</t>
    <phoneticPr fontId="4"/>
  </si>
  <si>
    <t>12　スマート捕獲等普及加速化事業（加害個体重点捕獲型）の内容</t>
    <rPh sb="7" eb="9">
      <t>ホカク</t>
    </rPh>
    <rPh sb="9" eb="10">
      <t>トウ</t>
    </rPh>
    <rPh sb="10" eb="12">
      <t>フキュウ</t>
    </rPh>
    <rPh sb="12" eb="15">
      <t>カソクカ</t>
    </rPh>
    <rPh sb="15" eb="17">
      <t>ジギョウ</t>
    </rPh>
    <rPh sb="29" eb="31">
      <t>ナイヨウ</t>
    </rPh>
    <phoneticPr fontId="4"/>
  </si>
  <si>
    <t>　　 なお、協議会又は市町村が事業実施主体となる場合にあっては、都道府県と連携して取り組む普及活動も含めるものとする（当該</t>
    <rPh sb="6" eb="9">
      <t>キョウギカイ</t>
    </rPh>
    <rPh sb="9" eb="10">
      <t>マタ</t>
    </rPh>
    <rPh sb="11" eb="14">
      <t>シチョウソン</t>
    </rPh>
    <rPh sb="15" eb="17">
      <t>ジギョウ</t>
    </rPh>
    <rPh sb="17" eb="21">
      <t>ジッシシュタイ</t>
    </rPh>
    <rPh sb="24" eb="26">
      <t>バアイ</t>
    </rPh>
    <rPh sb="32" eb="36">
      <t>トドウフケン</t>
    </rPh>
    <rPh sb="37" eb="39">
      <t>レンケイ</t>
    </rPh>
    <rPh sb="41" eb="42">
      <t>ト</t>
    </rPh>
    <rPh sb="43" eb="44">
      <t>ク</t>
    </rPh>
    <rPh sb="45" eb="47">
      <t>フキュウ</t>
    </rPh>
    <rPh sb="47" eb="49">
      <t>カツドウ</t>
    </rPh>
    <rPh sb="50" eb="51">
      <t>フク</t>
    </rPh>
    <rPh sb="59" eb="61">
      <t>トウガイ</t>
    </rPh>
    <phoneticPr fontId="4"/>
  </si>
  <si>
    <t>　　 事業外の取組含む。）。</t>
    <phoneticPr fontId="4"/>
  </si>
  <si>
    <t>別紙１の注</t>
    <rPh sb="0" eb="2">
      <t>ベッシ</t>
    </rPh>
    <rPh sb="4" eb="5">
      <t>チュウ</t>
    </rPh>
    <phoneticPr fontId="4"/>
  </si>
  <si>
    <t>別紙２の注</t>
    <rPh sb="0" eb="2">
      <t>ベッシ</t>
    </rPh>
    <rPh sb="4" eb="5">
      <t>チュウ</t>
    </rPh>
    <phoneticPr fontId="4"/>
  </si>
  <si>
    <t>被害の軽減目標（被害防止計画の目標）</t>
    <rPh sb="0" eb="2">
      <t>ヒガイ</t>
    </rPh>
    <rPh sb="3" eb="5">
      <t>ケイゲン</t>
    </rPh>
    <rPh sb="5" eb="7">
      <t>モクヒョウ</t>
    </rPh>
    <rPh sb="8" eb="10">
      <t>ヒガイ</t>
    </rPh>
    <rPh sb="10" eb="12">
      <t>ボウシ</t>
    </rPh>
    <rPh sb="12" eb="14">
      <t>ケイカク</t>
    </rPh>
    <rPh sb="15" eb="17">
      <t>モクヒョウ</t>
    </rPh>
    <phoneticPr fontId="4"/>
  </si>
  <si>
    <t>生息環境管理の実施内容</t>
    <rPh sb="0" eb="2">
      <t>セイソク</t>
    </rPh>
    <rPh sb="2" eb="4">
      <t>カンキョウ</t>
    </rPh>
    <rPh sb="4" eb="6">
      <t>カンリ</t>
    </rPh>
    <rPh sb="7" eb="9">
      <t>ジッシ</t>
    </rPh>
    <rPh sb="9" eb="11">
      <t>ナイヨウ</t>
    </rPh>
    <phoneticPr fontId="4"/>
  </si>
  <si>
    <t>被害金額の軽減目標</t>
    <rPh sb="0" eb="2">
      <t>ヒガイ</t>
    </rPh>
    <rPh sb="2" eb="4">
      <t>キンガク</t>
    </rPh>
    <rPh sb="5" eb="7">
      <t>ケイゲン</t>
    </rPh>
    <rPh sb="7" eb="9">
      <t>モクヒョウ</t>
    </rPh>
    <phoneticPr fontId="4"/>
  </si>
  <si>
    <t>被害面積の軽減目標</t>
    <rPh sb="0" eb="2">
      <t>ヒガイ</t>
    </rPh>
    <rPh sb="2" eb="4">
      <t>メンセキ</t>
    </rPh>
    <rPh sb="5" eb="7">
      <t>ケイゲン</t>
    </rPh>
    <rPh sb="7" eb="9">
      <t>モクヒョウ</t>
    </rPh>
    <phoneticPr fontId="4"/>
  </si>
  <si>
    <t>対象鳥獣</t>
    <rPh sb="0" eb="2">
      <t>タイショウ</t>
    </rPh>
    <rPh sb="2" eb="4">
      <t>チョウジュウ</t>
    </rPh>
    <phoneticPr fontId="4"/>
  </si>
  <si>
    <t>現状値</t>
    <rPh sb="0" eb="2">
      <t>ゲンジョウ</t>
    </rPh>
    <rPh sb="2" eb="3">
      <t>チ</t>
    </rPh>
    <phoneticPr fontId="4"/>
  </si>
  <si>
    <t>目標値</t>
    <rPh sb="0" eb="3">
      <t>モクヒョウチ</t>
    </rPh>
    <phoneticPr fontId="4"/>
  </si>
  <si>
    <t>（備考）</t>
    <rPh sb="1" eb="3">
      <t>ビコウ</t>
    </rPh>
    <phoneticPr fontId="4"/>
  </si>
  <si>
    <t>（○年度）</t>
    <rPh sb="2" eb="4">
      <t>ネンド</t>
    </rPh>
    <phoneticPr fontId="4"/>
  </si>
  <si>
    <t>軽減率</t>
    <rPh sb="0" eb="2">
      <t>ケイゲン</t>
    </rPh>
    <rPh sb="2" eb="3">
      <t>リツ</t>
    </rPh>
    <phoneticPr fontId="4"/>
  </si>
  <si>
    <t>軽減率</t>
    <rPh sb="0" eb="3">
      <t>ケイゲンリツ</t>
    </rPh>
    <phoneticPr fontId="4"/>
  </si>
  <si>
    <t>(万円)</t>
    <rPh sb="1" eb="3">
      <t>マンエン</t>
    </rPh>
    <phoneticPr fontId="4"/>
  </si>
  <si>
    <t>(％)</t>
    <phoneticPr fontId="4"/>
  </si>
  <si>
    <t>(ｈａ)</t>
    <phoneticPr fontId="4"/>
  </si>
  <si>
    <t>別紙４の注</t>
    <rPh sb="0" eb="2">
      <t>ベッシ</t>
    </rPh>
    <rPh sb="4" eb="5">
      <t>チュウ</t>
    </rPh>
    <phoneticPr fontId="4"/>
  </si>
  <si>
    <t>【別紙４の参考】協議会ごと自動小計</t>
    <rPh sb="1" eb="3">
      <t>ベッシ</t>
    </rPh>
    <rPh sb="5" eb="7">
      <t>サンコウ</t>
    </rPh>
    <rPh sb="8" eb="11">
      <t>キョウギカイ</t>
    </rPh>
    <rPh sb="13" eb="15">
      <t>ジドウ</t>
    </rPh>
    <rPh sb="15" eb="17">
      <t>ショウケイ</t>
    </rPh>
    <phoneticPr fontId="4"/>
  </si>
  <si>
    <t>第１号様式（第２の１関係）</t>
    <rPh sb="0" eb="1">
      <t>ダイ</t>
    </rPh>
    <rPh sb="2" eb="3">
      <t>ゴウ</t>
    </rPh>
    <rPh sb="3" eb="5">
      <t>ヨウシキ</t>
    </rPh>
    <rPh sb="6" eb="7">
      <t>ダイ</t>
    </rPh>
    <rPh sb="10" eb="12">
      <t>カンケイ</t>
    </rPh>
    <phoneticPr fontId="13"/>
  </si>
  <si>
    <t>実施年度</t>
    <rPh sb="0" eb="2">
      <t>ジッシ</t>
    </rPh>
    <rPh sb="2" eb="4">
      <t>ネンド</t>
    </rPh>
    <phoneticPr fontId="13"/>
  </si>
  <si>
    <t>令和</t>
    <rPh sb="0" eb="2">
      <t>レイワ</t>
    </rPh>
    <phoneticPr fontId="13"/>
  </si>
  <si>
    <t>年度</t>
    <rPh sb="0" eb="2">
      <t>ネンド</t>
    </rPh>
    <phoneticPr fontId="13"/>
  </si>
  <si>
    <t>被害防止計画</t>
    <rPh sb="0" eb="2">
      <t>ヒガイ</t>
    </rPh>
    <rPh sb="2" eb="4">
      <t>ボウシ</t>
    </rPh>
    <rPh sb="4" eb="6">
      <t>ケイカク</t>
    </rPh>
    <phoneticPr fontId="13"/>
  </si>
  <si>
    <t>作成年度</t>
    <rPh sb="0" eb="2">
      <t>サクセイ</t>
    </rPh>
    <rPh sb="2" eb="4">
      <t>ネンド</t>
    </rPh>
    <phoneticPr fontId="13"/>
  </si>
  <si>
    <t>目標年度</t>
    <rPh sb="0" eb="2">
      <t>モクヒョウ</t>
    </rPh>
    <rPh sb="2" eb="4">
      <t>ネンド</t>
    </rPh>
    <phoneticPr fontId="13"/>
  </si>
  <si>
    <t>福島県鳥獣被害防止総合対策交付金事業実施計画（実績報告）</t>
    <rPh sb="0" eb="3">
      <t>フクシマケン</t>
    </rPh>
    <rPh sb="3" eb="5">
      <t>チョウジュウ</t>
    </rPh>
    <rPh sb="5" eb="7">
      <t>ヒガイ</t>
    </rPh>
    <rPh sb="7" eb="9">
      <t>ボウシ</t>
    </rPh>
    <rPh sb="9" eb="11">
      <t>ソウゴウ</t>
    </rPh>
    <rPh sb="11" eb="13">
      <t>タイサク</t>
    </rPh>
    <rPh sb="13" eb="16">
      <t>コウフキン</t>
    </rPh>
    <rPh sb="16" eb="18">
      <t>ジギョウ</t>
    </rPh>
    <rPh sb="18" eb="20">
      <t>ジッシ</t>
    </rPh>
    <rPh sb="20" eb="22">
      <t>ケイカク</t>
    </rPh>
    <rPh sb="23" eb="25">
      <t>ジッセキ</t>
    </rPh>
    <rPh sb="25" eb="27">
      <t>ホウコク</t>
    </rPh>
    <phoneticPr fontId="13"/>
  </si>
  <si>
    <t>事業実施主体名：</t>
    <rPh sb="0" eb="2">
      <t>ジギョウ</t>
    </rPh>
    <rPh sb="2" eb="4">
      <t>ジッシ</t>
    </rPh>
    <rPh sb="4" eb="6">
      <t>シュタイ</t>
    </rPh>
    <rPh sb="6" eb="7">
      <t>メイ</t>
    </rPh>
    <phoneticPr fontId="13"/>
  </si>
  <si>
    <t>市町名：</t>
    <rPh sb="0" eb="2">
      <t>シチョウ</t>
    </rPh>
    <rPh sb="2" eb="3">
      <t>メイ</t>
    </rPh>
    <phoneticPr fontId="13"/>
  </si>
  <si>
    <t>事業実施地区：</t>
    <rPh sb="0" eb="2">
      <t>ジギョウ</t>
    </rPh>
    <rPh sb="2" eb="4">
      <t>ジッシ</t>
    </rPh>
    <rPh sb="4" eb="6">
      <t>チク</t>
    </rPh>
    <phoneticPr fontId="13"/>
  </si>
  <si>
    <t>Ⅰ　事業実施の方針</t>
    <rPh sb="2" eb="4">
      <t>ジギョウ</t>
    </rPh>
    <rPh sb="4" eb="6">
      <t>ジッシ</t>
    </rPh>
    <rPh sb="7" eb="9">
      <t>ホウシン</t>
    </rPh>
    <phoneticPr fontId="13"/>
  </si>
  <si>
    <t>事業実施地区における鳥獣被害の現状と課題</t>
    <rPh sb="0" eb="2">
      <t>ジギョウ</t>
    </rPh>
    <rPh sb="2" eb="4">
      <t>ジッシ</t>
    </rPh>
    <rPh sb="4" eb="6">
      <t>チク</t>
    </rPh>
    <rPh sb="10" eb="12">
      <t>チョウジュウ</t>
    </rPh>
    <rPh sb="12" eb="14">
      <t>ヒガイ</t>
    </rPh>
    <rPh sb="15" eb="17">
      <t>ゲンジョウ</t>
    </rPh>
    <rPh sb="18" eb="20">
      <t>カダイ</t>
    </rPh>
    <phoneticPr fontId="13"/>
  </si>
  <si>
    <t>注）事業実施地区における生産、経営、鳥獣被害に係る現状と課題について、数値等も交え</t>
    <rPh sb="0" eb="1">
      <t>チュウ</t>
    </rPh>
    <rPh sb="2" eb="4">
      <t>ジギョウ</t>
    </rPh>
    <rPh sb="4" eb="6">
      <t>ジッシ</t>
    </rPh>
    <rPh sb="6" eb="8">
      <t>チク</t>
    </rPh>
    <rPh sb="12" eb="14">
      <t>セイサン</t>
    </rPh>
    <rPh sb="15" eb="17">
      <t>ケイエイ</t>
    </rPh>
    <rPh sb="18" eb="20">
      <t>チョウジュウ</t>
    </rPh>
    <rPh sb="20" eb="22">
      <t>ヒガイ</t>
    </rPh>
    <rPh sb="23" eb="24">
      <t>カカ</t>
    </rPh>
    <rPh sb="25" eb="27">
      <t>ゲンジョウ</t>
    </rPh>
    <rPh sb="28" eb="30">
      <t>カダイ</t>
    </rPh>
    <rPh sb="35" eb="37">
      <t>スウチ</t>
    </rPh>
    <rPh sb="37" eb="38">
      <t>トウ</t>
    </rPh>
    <rPh sb="39" eb="40">
      <t>マジ</t>
    </rPh>
    <phoneticPr fontId="13"/>
  </si>
  <si>
    <t>　て、具体的に記述すること。</t>
    <rPh sb="3" eb="6">
      <t>グタイテキ</t>
    </rPh>
    <rPh sb="7" eb="9">
      <t>キジュツ</t>
    </rPh>
    <phoneticPr fontId="13"/>
  </si>
  <si>
    <t>課題を解決するための対応方針</t>
    <rPh sb="0" eb="2">
      <t>カダイ</t>
    </rPh>
    <rPh sb="3" eb="5">
      <t>カイケツ</t>
    </rPh>
    <rPh sb="10" eb="12">
      <t>タイオウ</t>
    </rPh>
    <rPh sb="12" eb="14">
      <t>ホウシン</t>
    </rPh>
    <phoneticPr fontId="13"/>
  </si>
  <si>
    <t>注）１の課題に対応させ記述すること</t>
    <rPh sb="0" eb="1">
      <t>チュウ</t>
    </rPh>
    <rPh sb="4" eb="6">
      <t>カダイ</t>
    </rPh>
    <rPh sb="7" eb="9">
      <t>タイオウ</t>
    </rPh>
    <rPh sb="11" eb="13">
      <t>キジュツ</t>
    </rPh>
    <phoneticPr fontId="13"/>
  </si>
  <si>
    <t>事業の目的及び目標</t>
    <rPh sb="0" eb="2">
      <t>ジギョウ</t>
    </rPh>
    <rPh sb="3" eb="5">
      <t>モクテキ</t>
    </rPh>
    <rPh sb="5" eb="6">
      <t>オヨ</t>
    </rPh>
    <rPh sb="7" eb="9">
      <t>モクヒョウ</t>
    </rPh>
    <phoneticPr fontId="13"/>
  </si>
  <si>
    <t>注）事業実施の目的及び２の方針に従って、具体的目標等を記述すること。</t>
    <rPh sb="0" eb="1">
      <t>チュウ</t>
    </rPh>
    <rPh sb="2" eb="4">
      <t>ジギョウ</t>
    </rPh>
    <rPh sb="4" eb="6">
      <t>ジッシ</t>
    </rPh>
    <rPh sb="7" eb="9">
      <t>モクテキ</t>
    </rPh>
    <rPh sb="9" eb="10">
      <t>オヨ</t>
    </rPh>
    <rPh sb="13" eb="15">
      <t>ホウシン</t>
    </rPh>
    <rPh sb="16" eb="17">
      <t>シタガ</t>
    </rPh>
    <rPh sb="20" eb="23">
      <t>グタイテキ</t>
    </rPh>
    <rPh sb="23" eb="25">
      <t>モクヒョウ</t>
    </rPh>
    <rPh sb="25" eb="26">
      <t>トウ</t>
    </rPh>
    <rPh sb="27" eb="29">
      <t>キジュツ</t>
    </rPh>
    <phoneticPr fontId="13"/>
  </si>
  <si>
    <t>事業の計画の概要</t>
    <rPh sb="0" eb="2">
      <t>ジギョウ</t>
    </rPh>
    <rPh sb="3" eb="5">
      <t>ケイカク</t>
    </rPh>
    <rPh sb="6" eb="8">
      <t>ガイヨウ</t>
    </rPh>
    <phoneticPr fontId="13"/>
  </si>
  <si>
    <t>注）①推進体制の整備、②有害捕獲、③被害防除、④生息管理を組み合わせることの背景、</t>
    <rPh sb="0" eb="1">
      <t>チュウ</t>
    </rPh>
    <rPh sb="3" eb="5">
      <t>スイシン</t>
    </rPh>
    <rPh sb="5" eb="7">
      <t>タイセイ</t>
    </rPh>
    <rPh sb="8" eb="10">
      <t>セイビ</t>
    </rPh>
    <rPh sb="12" eb="14">
      <t>ユウガイ</t>
    </rPh>
    <rPh sb="14" eb="16">
      <t>ホカク</t>
    </rPh>
    <rPh sb="18" eb="20">
      <t>ヒガイ</t>
    </rPh>
    <rPh sb="20" eb="22">
      <t>ボウジョ</t>
    </rPh>
    <rPh sb="24" eb="26">
      <t>セイソク</t>
    </rPh>
    <rPh sb="26" eb="28">
      <t>カンリ</t>
    </rPh>
    <rPh sb="29" eb="30">
      <t>ク</t>
    </rPh>
    <rPh sb="31" eb="32">
      <t>ア</t>
    </rPh>
    <rPh sb="38" eb="40">
      <t>ハイケイ</t>
    </rPh>
    <phoneticPr fontId="13"/>
  </si>
  <si>
    <t>　　ねらい及び効果等についても記述すること。</t>
    <rPh sb="5" eb="6">
      <t>オヨ</t>
    </rPh>
    <rPh sb="7" eb="9">
      <t>コウカ</t>
    </rPh>
    <rPh sb="9" eb="10">
      <t>トウ</t>
    </rPh>
    <rPh sb="15" eb="17">
      <t>キジュツ</t>
    </rPh>
    <phoneticPr fontId="13"/>
  </si>
  <si>
    <t>事業実施体制</t>
    <rPh sb="0" eb="2">
      <t>ジギョウ</t>
    </rPh>
    <rPh sb="2" eb="4">
      <t>ジッシ</t>
    </rPh>
    <rPh sb="4" eb="6">
      <t>タイセイ</t>
    </rPh>
    <phoneticPr fontId="13"/>
  </si>
  <si>
    <t>（１）協議会の概要</t>
    <rPh sb="3" eb="6">
      <t>キョウギカイ</t>
    </rPh>
    <rPh sb="7" eb="9">
      <t>ガイヨウ</t>
    </rPh>
    <phoneticPr fontId="13"/>
  </si>
  <si>
    <t>協議会の名称及び</t>
    <rPh sb="0" eb="3">
      <t>キョウギカイ</t>
    </rPh>
    <rPh sb="4" eb="6">
      <t>メイショウ</t>
    </rPh>
    <rPh sb="6" eb="7">
      <t>オヨ</t>
    </rPh>
    <phoneticPr fontId="13"/>
  </si>
  <si>
    <t>構成期間・団体</t>
    <rPh sb="0" eb="2">
      <t>コウセイ</t>
    </rPh>
    <rPh sb="2" eb="4">
      <t>キカン</t>
    </rPh>
    <rPh sb="5" eb="7">
      <t>ダンタイ</t>
    </rPh>
    <phoneticPr fontId="13"/>
  </si>
  <si>
    <t>役割分担内容</t>
    <rPh sb="0" eb="2">
      <t>ヤクワリ</t>
    </rPh>
    <rPh sb="2" eb="4">
      <t>ブンタン</t>
    </rPh>
    <rPh sb="4" eb="6">
      <t>ナイヨウ</t>
    </rPh>
    <phoneticPr fontId="13"/>
  </si>
  <si>
    <t>備考</t>
    <rPh sb="0" eb="2">
      <t>ビコウ</t>
    </rPh>
    <phoneticPr fontId="13"/>
  </si>
  <si>
    <t>設立年月日</t>
    <rPh sb="0" eb="2">
      <t>セツリツ</t>
    </rPh>
    <rPh sb="2" eb="5">
      <t>ネンガッピ</t>
    </rPh>
    <phoneticPr fontId="13"/>
  </si>
  <si>
    <t>の名称</t>
    <rPh sb="1" eb="3">
      <t>メイショウ</t>
    </rPh>
    <phoneticPr fontId="13"/>
  </si>
  <si>
    <t>注）協議会の規約、役員名簿、組織図等事業実施の体制が分かる資料を添付すること。</t>
    <rPh sb="0" eb="1">
      <t>チュウ</t>
    </rPh>
    <rPh sb="2" eb="5">
      <t>キョウギカイ</t>
    </rPh>
    <rPh sb="6" eb="8">
      <t>キヤク</t>
    </rPh>
    <rPh sb="9" eb="11">
      <t>ヤクイン</t>
    </rPh>
    <rPh sb="11" eb="13">
      <t>メイボ</t>
    </rPh>
    <rPh sb="14" eb="17">
      <t>ソシキズ</t>
    </rPh>
    <rPh sb="17" eb="18">
      <t>トウ</t>
    </rPh>
    <rPh sb="18" eb="20">
      <t>ジギョウ</t>
    </rPh>
    <rPh sb="20" eb="22">
      <t>ジッシ</t>
    </rPh>
    <rPh sb="23" eb="25">
      <t>タイセイ</t>
    </rPh>
    <rPh sb="26" eb="27">
      <t>ワ</t>
    </rPh>
    <rPh sb="29" eb="31">
      <t>シリョウ</t>
    </rPh>
    <rPh sb="32" eb="34">
      <t>テンプ</t>
    </rPh>
    <phoneticPr fontId="13"/>
  </si>
  <si>
    <t>（２）専門家等の連携</t>
    <rPh sb="3" eb="6">
      <t>センモンカ</t>
    </rPh>
    <rPh sb="6" eb="7">
      <t>トウ</t>
    </rPh>
    <rPh sb="8" eb="10">
      <t>レンケイ</t>
    </rPh>
    <phoneticPr fontId="13"/>
  </si>
  <si>
    <t>専門家等の氏名</t>
    <rPh sb="0" eb="3">
      <t>センモンカ</t>
    </rPh>
    <rPh sb="3" eb="4">
      <t>トウ</t>
    </rPh>
    <rPh sb="5" eb="7">
      <t>シメイ</t>
    </rPh>
    <phoneticPr fontId="13"/>
  </si>
  <si>
    <t>所属・専門分野</t>
    <rPh sb="0" eb="2">
      <t>ショゾク</t>
    </rPh>
    <rPh sb="3" eb="5">
      <t>センモン</t>
    </rPh>
    <rPh sb="5" eb="7">
      <t>ブンヤ</t>
    </rPh>
    <phoneticPr fontId="13"/>
  </si>
  <si>
    <t>実施内容</t>
    <rPh sb="0" eb="2">
      <t>ジッシ</t>
    </rPh>
    <rPh sb="2" eb="4">
      <t>ナイヨウ</t>
    </rPh>
    <phoneticPr fontId="13"/>
  </si>
  <si>
    <t>（３）市町村専門職員の配置</t>
    <rPh sb="3" eb="6">
      <t>シチョウソン</t>
    </rPh>
    <rPh sb="6" eb="8">
      <t>センモン</t>
    </rPh>
    <rPh sb="8" eb="10">
      <t>ショクイン</t>
    </rPh>
    <rPh sb="11" eb="13">
      <t>ハイチ</t>
    </rPh>
    <phoneticPr fontId="13"/>
  </si>
  <si>
    <t>氏名</t>
    <rPh sb="0" eb="2">
      <t>シメイ</t>
    </rPh>
    <phoneticPr fontId="13"/>
  </si>
  <si>
    <t>雇用形態</t>
    <rPh sb="0" eb="2">
      <t>コヨウ</t>
    </rPh>
    <rPh sb="2" eb="4">
      <t>ケイタイ</t>
    </rPh>
    <phoneticPr fontId="13"/>
  </si>
  <si>
    <t>電話番号</t>
    <rPh sb="0" eb="3">
      <t>デンワバン</t>
    </rPh>
    <rPh sb="3" eb="4">
      <t>ゴウ</t>
    </rPh>
    <phoneticPr fontId="13"/>
  </si>
  <si>
    <t>メールアドレス</t>
    <phoneticPr fontId="13"/>
  </si>
  <si>
    <t>従事開始年月日</t>
    <rPh sb="0" eb="2">
      <t>ジュウジ</t>
    </rPh>
    <rPh sb="2" eb="4">
      <t>カイシ</t>
    </rPh>
    <rPh sb="4" eb="7">
      <t>ネンガッピ</t>
    </rPh>
    <phoneticPr fontId="13"/>
  </si>
  <si>
    <t>注）６(2)(3)を活用するためには必須</t>
    <rPh sb="0" eb="1">
      <t>チュウ</t>
    </rPh>
    <rPh sb="10" eb="12">
      <t>カツヨウ</t>
    </rPh>
    <rPh sb="18" eb="20">
      <t>ヒッス</t>
    </rPh>
    <phoneticPr fontId="13"/>
  </si>
  <si>
    <t>Ⅱ</t>
    <phoneticPr fontId="13"/>
  </si>
  <si>
    <t>地域の状況</t>
    <rPh sb="0" eb="2">
      <t>チイキ</t>
    </rPh>
    <rPh sb="3" eb="5">
      <t>ジョウキョウ</t>
    </rPh>
    <phoneticPr fontId="13"/>
  </si>
  <si>
    <t>計画の作成状況</t>
    <rPh sb="0" eb="2">
      <t>ケイカク</t>
    </rPh>
    <rPh sb="3" eb="5">
      <t>サクセイ</t>
    </rPh>
    <rPh sb="5" eb="7">
      <t>ジョウキョウ</t>
    </rPh>
    <phoneticPr fontId="13"/>
  </si>
  <si>
    <t>（１）被害防止計画の作成状況</t>
    <rPh sb="3" eb="5">
      <t>ヒガイ</t>
    </rPh>
    <rPh sb="5" eb="7">
      <t>ボウシ</t>
    </rPh>
    <rPh sb="7" eb="9">
      <t>ケイカク</t>
    </rPh>
    <rPh sb="10" eb="12">
      <t>サクセイ</t>
    </rPh>
    <rPh sb="12" eb="14">
      <t>ジョウキョウ</t>
    </rPh>
    <phoneticPr fontId="13"/>
  </si>
  <si>
    <t>　 鳥獣による農林水産業等に係る被害の防止のための特別措置に関する</t>
    <rPh sb="2" eb="4">
      <t>チョウジュウ</t>
    </rPh>
    <rPh sb="7" eb="9">
      <t>ノウリン</t>
    </rPh>
    <rPh sb="9" eb="11">
      <t>スイサン</t>
    </rPh>
    <rPh sb="11" eb="12">
      <t>ギョウ</t>
    </rPh>
    <rPh sb="12" eb="13">
      <t>トウ</t>
    </rPh>
    <rPh sb="14" eb="15">
      <t>カカ</t>
    </rPh>
    <rPh sb="16" eb="18">
      <t>ヒガイ</t>
    </rPh>
    <rPh sb="19" eb="21">
      <t>ボウシ</t>
    </rPh>
    <rPh sb="25" eb="27">
      <t>トクベツ</t>
    </rPh>
    <rPh sb="27" eb="29">
      <t>ソチ</t>
    </rPh>
    <rPh sb="30" eb="31">
      <t>カン</t>
    </rPh>
    <phoneticPr fontId="13"/>
  </si>
  <si>
    <t>法律（平成１９年法律第１３４号）第４条の規定に基づく被害防止計画の作成</t>
  </si>
  <si>
    <t>　 上記以外の被害防止計画の作成</t>
    <rPh sb="2" eb="4">
      <t>ジョウキ</t>
    </rPh>
    <rPh sb="4" eb="6">
      <t>イガイ</t>
    </rPh>
    <rPh sb="7" eb="9">
      <t>ヒガイ</t>
    </rPh>
    <rPh sb="9" eb="11">
      <t>ボウシ</t>
    </rPh>
    <rPh sb="11" eb="13">
      <t>ケイカク</t>
    </rPh>
    <rPh sb="14" eb="16">
      <t>サクセイ</t>
    </rPh>
    <phoneticPr fontId="13"/>
  </si>
  <si>
    <t>注）被害防止計画の作成状況について、該当する区分に〇印を記入すること。</t>
    <rPh sb="0" eb="1">
      <t>チュウ</t>
    </rPh>
    <rPh sb="2" eb="4">
      <t>ヒガイ</t>
    </rPh>
    <rPh sb="4" eb="6">
      <t>ボウシ</t>
    </rPh>
    <rPh sb="6" eb="8">
      <t>ケイカク</t>
    </rPh>
    <rPh sb="9" eb="11">
      <t>サクセイ</t>
    </rPh>
    <rPh sb="11" eb="13">
      <t>ジョウキョウ</t>
    </rPh>
    <rPh sb="18" eb="20">
      <t>ガイトウ</t>
    </rPh>
    <rPh sb="22" eb="24">
      <t>クブン</t>
    </rPh>
    <rPh sb="26" eb="27">
      <t>イン</t>
    </rPh>
    <rPh sb="28" eb="30">
      <t>キニュウ</t>
    </rPh>
    <phoneticPr fontId="13"/>
  </si>
  <si>
    <t>（２）被害防止計画の概要</t>
    <rPh sb="3" eb="5">
      <t>ヒガイ</t>
    </rPh>
    <rPh sb="5" eb="7">
      <t>ボウシ</t>
    </rPh>
    <rPh sb="7" eb="9">
      <t>ケイカク</t>
    </rPh>
    <rPh sb="10" eb="12">
      <t>ガイヨウ</t>
    </rPh>
    <phoneticPr fontId="13"/>
  </si>
  <si>
    <t>注）鳥獣被害防止計画における対象地域での取組事項、内容等の要点を記入すること。</t>
    <rPh sb="0" eb="1">
      <t>チュウ</t>
    </rPh>
    <rPh sb="2" eb="4">
      <t>チョウジュウ</t>
    </rPh>
    <rPh sb="4" eb="6">
      <t>ヒガイ</t>
    </rPh>
    <rPh sb="6" eb="8">
      <t>ボウシ</t>
    </rPh>
    <rPh sb="8" eb="10">
      <t>ケイカク</t>
    </rPh>
    <rPh sb="14" eb="16">
      <t>タイショウ</t>
    </rPh>
    <rPh sb="16" eb="18">
      <t>チイキ</t>
    </rPh>
    <rPh sb="20" eb="22">
      <t>トリクミ</t>
    </rPh>
    <rPh sb="22" eb="24">
      <t>ジコウ</t>
    </rPh>
    <rPh sb="25" eb="27">
      <t>ナイヨウ</t>
    </rPh>
    <rPh sb="27" eb="28">
      <t>トウ</t>
    </rPh>
    <rPh sb="29" eb="31">
      <t>ヨウテン</t>
    </rPh>
    <rPh sb="32" eb="34">
      <t>キニュウ</t>
    </rPh>
    <phoneticPr fontId="13"/>
  </si>
  <si>
    <t>（３）被害防止計画の目標</t>
    <rPh sb="3" eb="5">
      <t>ヒガイ</t>
    </rPh>
    <rPh sb="5" eb="7">
      <t>ボウシ</t>
    </rPh>
    <rPh sb="7" eb="9">
      <t>ケイカク</t>
    </rPh>
    <rPh sb="10" eb="12">
      <t>モクヒョウ</t>
    </rPh>
    <phoneticPr fontId="13"/>
  </si>
  <si>
    <t>被害金額の目標</t>
    <rPh sb="0" eb="2">
      <t>ヒガイ</t>
    </rPh>
    <rPh sb="2" eb="4">
      <t>キンガク</t>
    </rPh>
    <rPh sb="5" eb="7">
      <t>モクヒョウ</t>
    </rPh>
    <phoneticPr fontId="13"/>
  </si>
  <si>
    <t>被害面積の目標</t>
    <rPh sb="0" eb="2">
      <t>ヒガイ</t>
    </rPh>
    <rPh sb="2" eb="4">
      <t>メンセキ</t>
    </rPh>
    <rPh sb="5" eb="7">
      <t>モクヒョウ</t>
    </rPh>
    <phoneticPr fontId="13"/>
  </si>
  <si>
    <t>対象</t>
    <rPh sb="0" eb="2">
      <t>タイショウ</t>
    </rPh>
    <phoneticPr fontId="13"/>
  </si>
  <si>
    <t>現状値</t>
    <rPh sb="0" eb="2">
      <t>ゲンジョウ</t>
    </rPh>
    <rPh sb="2" eb="3">
      <t>チ</t>
    </rPh>
    <phoneticPr fontId="13"/>
  </si>
  <si>
    <t>目標値</t>
    <rPh sb="0" eb="3">
      <t>モクヒョウチ</t>
    </rPh>
    <phoneticPr fontId="13"/>
  </si>
  <si>
    <t>軽減率</t>
    <rPh sb="0" eb="2">
      <t>ケイゲン</t>
    </rPh>
    <rPh sb="2" eb="3">
      <t>リツ</t>
    </rPh>
    <phoneticPr fontId="13"/>
  </si>
  <si>
    <t>鳥獣</t>
    <rPh sb="0" eb="2">
      <t>チョウジュウ</t>
    </rPh>
    <phoneticPr fontId="13"/>
  </si>
  <si>
    <t>（年度）</t>
    <rPh sb="1" eb="3">
      <t>ネンド</t>
    </rPh>
    <phoneticPr fontId="13"/>
  </si>
  <si>
    <t>（万円）</t>
    <rPh sb="1" eb="3">
      <t>マンエン</t>
    </rPh>
    <phoneticPr fontId="13"/>
  </si>
  <si>
    <t>(万円）</t>
    <rPh sb="1" eb="3">
      <t>マンエン</t>
    </rPh>
    <phoneticPr fontId="13"/>
  </si>
  <si>
    <t>（%）</t>
    <phoneticPr fontId="13"/>
  </si>
  <si>
    <t>（ｈａ）</t>
    <phoneticPr fontId="13"/>
  </si>
  <si>
    <t>(ｈａ）</t>
    <phoneticPr fontId="13"/>
  </si>
  <si>
    <t>（A)</t>
    <phoneticPr fontId="13"/>
  </si>
  <si>
    <t>（B)</t>
    <phoneticPr fontId="13"/>
  </si>
  <si>
    <t>((A-B)/A）</t>
    <phoneticPr fontId="13"/>
  </si>
  <si>
    <t>（Ｃ)</t>
    <phoneticPr fontId="13"/>
  </si>
  <si>
    <t>（Ｄ)</t>
    <phoneticPr fontId="13"/>
  </si>
  <si>
    <t>((Ｃ-Ｄ)/Ｃ）</t>
    <phoneticPr fontId="13"/>
  </si>
  <si>
    <t>注）１　計画申請の際には、現状値及び目標値の〇年度は、被害防止計画の年度を記入し、</t>
    <rPh sb="0" eb="1">
      <t>チュウ</t>
    </rPh>
    <rPh sb="4" eb="6">
      <t>ケイカク</t>
    </rPh>
    <rPh sb="6" eb="8">
      <t>シンセイ</t>
    </rPh>
    <rPh sb="9" eb="10">
      <t>サイ</t>
    </rPh>
    <rPh sb="13" eb="15">
      <t>ゲンジョウ</t>
    </rPh>
    <rPh sb="15" eb="16">
      <t>チ</t>
    </rPh>
    <rPh sb="16" eb="17">
      <t>オヨ</t>
    </rPh>
    <rPh sb="18" eb="21">
      <t>モクヒョウチ</t>
    </rPh>
    <rPh sb="23" eb="25">
      <t>ネンド</t>
    </rPh>
    <rPh sb="27" eb="29">
      <t>ヒガイ</t>
    </rPh>
    <rPh sb="29" eb="31">
      <t>ボウシ</t>
    </rPh>
    <rPh sb="31" eb="33">
      <t>ケイカク</t>
    </rPh>
    <rPh sb="34" eb="36">
      <t>ネンド</t>
    </rPh>
    <rPh sb="37" eb="39">
      <t>キニュウ</t>
    </rPh>
    <phoneticPr fontId="13"/>
  </si>
  <si>
    <t>その数値を記入すること。</t>
    <rPh sb="2" eb="4">
      <t>スウチ</t>
    </rPh>
    <rPh sb="5" eb="7">
      <t>キニュウ</t>
    </rPh>
    <phoneticPr fontId="13"/>
  </si>
  <si>
    <t>　　 2　実績報告の際には、現状値の〇年度は、事業実施年度とし、その数値を記入するこ</t>
    <rPh sb="5" eb="7">
      <t>ジッセキ</t>
    </rPh>
    <rPh sb="7" eb="9">
      <t>ホウコク</t>
    </rPh>
    <rPh sb="10" eb="11">
      <t>サイ</t>
    </rPh>
    <rPh sb="14" eb="16">
      <t>ゲンジョウ</t>
    </rPh>
    <rPh sb="16" eb="17">
      <t>チ</t>
    </rPh>
    <rPh sb="19" eb="21">
      <t>ネンド</t>
    </rPh>
    <rPh sb="23" eb="25">
      <t>ジギョウ</t>
    </rPh>
    <rPh sb="25" eb="27">
      <t>ジッシ</t>
    </rPh>
    <rPh sb="27" eb="29">
      <t>ネンド</t>
    </rPh>
    <rPh sb="34" eb="36">
      <t>スウチ</t>
    </rPh>
    <rPh sb="37" eb="39">
      <t>キニュウ</t>
    </rPh>
    <phoneticPr fontId="13"/>
  </si>
  <si>
    <t>と。</t>
    <phoneticPr fontId="13"/>
  </si>
  <si>
    <t>　 なお、数値が確定していない場合は、暫定値である旨を記載すること。</t>
    <rPh sb="5" eb="7">
      <t>スウチ</t>
    </rPh>
    <rPh sb="8" eb="10">
      <t>カクテイ</t>
    </rPh>
    <rPh sb="15" eb="17">
      <t>バアイ</t>
    </rPh>
    <rPh sb="19" eb="21">
      <t>ザンテイ</t>
    </rPh>
    <rPh sb="21" eb="22">
      <t>チ</t>
    </rPh>
    <rPh sb="25" eb="26">
      <t>ムネ</t>
    </rPh>
    <rPh sb="27" eb="29">
      <t>キサイ</t>
    </rPh>
    <phoneticPr fontId="13"/>
  </si>
  <si>
    <t>（４）他の施策との関連状況</t>
    <rPh sb="3" eb="4">
      <t>タ</t>
    </rPh>
    <rPh sb="5" eb="6">
      <t>セ</t>
    </rPh>
    <rPh sb="6" eb="7">
      <t>サク</t>
    </rPh>
    <rPh sb="9" eb="11">
      <t>カンレン</t>
    </rPh>
    <rPh sb="11" eb="13">
      <t>ジョウキョウ</t>
    </rPh>
    <phoneticPr fontId="13"/>
  </si>
  <si>
    <t>6次産業化の推進に関する施策</t>
    <rPh sb="1" eb="2">
      <t>ジ</t>
    </rPh>
    <rPh sb="2" eb="4">
      <t>サンギョウ</t>
    </rPh>
    <rPh sb="4" eb="5">
      <t>カ</t>
    </rPh>
    <rPh sb="6" eb="8">
      <t>スイシン</t>
    </rPh>
    <rPh sb="9" eb="10">
      <t>カン</t>
    </rPh>
    <rPh sb="12" eb="13">
      <t>セ</t>
    </rPh>
    <rPh sb="13" eb="14">
      <t>サク</t>
    </rPh>
    <phoneticPr fontId="13"/>
  </si>
  <si>
    <t>経営所得安定対策に関する施策</t>
    <rPh sb="0" eb="2">
      <t>ケイエイ</t>
    </rPh>
    <rPh sb="2" eb="4">
      <t>ショトク</t>
    </rPh>
    <rPh sb="4" eb="6">
      <t>アンテイ</t>
    </rPh>
    <rPh sb="6" eb="8">
      <t>タイサク</t>
    </rPh>
    <rPh sb="9" eb="10">
      <t>カン</t>
    </rPh>
    <rPh sb="12" eb="13">
      <t>セ</t>
    </rPh>
    <rPh sb="13" eb="14">
      <t>サク</t>
    </rPh>
    <phoneticPr fontId="13"/>
  </si>
  <si>
    <t>中山間地農業ルネッサンス事業に関する施策</t>
    <rPh sb="0" eb="1">
      <t>チュウ</t>
    </rPh>
    <rPh sb="1" eb="3">
      <t>サンカン</t>
    </rPh>
    <rPh sb="3" eb="4">
      <t>チ</t>
    </rPh>
    <rPh sb="4" eb="6">
      <t>ノウギョウ</t>
    </rPh>
    <rPh sb="12" eb="14">
      <t>ジギョウ</t>
    </rPh>
    <rPh sb="15" eb="16">
      <t>カン</t>
    </rPh>
    <rPh sb="18" eb="19">
      <t>セ</t>
    </rPh>
    <rPh sb="19" eb="20">
      <t>サク</t>
    </rPh>
    <phoneticPr fontId="13"/>
  </si>
  <si>
    <t>荒廃農地等利活用促進に関する施策</t>
    <rPh sb="0" eb="2">
      <t>コウハイ</t>
    </rPh>
    <rPh sb="2" eb="4">
      <t>ノウチ</t>
    </rPh>
    <rPh sb="4" eb="5">
      <t>トウ</t>
    </rPh>
    <rPh sb="5" eb="8">
      <t>リカツヨウ</t>
    </rPh>
    <rPh sb="8" eb="10">
      <t>ソクシン</t>
    </rPh>
    <rPh sb="11" eb="12">
      <t>カン</t>
    </rPh>
    <rPh sb="14" eb="15">
      <t>セ</t>
    </rPh>
    <rPh sb="15" eb="16">
      <t>サク</t>
    </rPh>
    <phoneticPr fontId="13"/>
  </si>
  <si>
    <t>多面的機能支払交付金に関する施策</t>
    <rPh sb="0" eb="3">
      <t>タメンテキ</t>
    </rPh>
    <rPh sb="3" eb="5">
      <t>キノウ</t>
    </rPh>
    <rPh sb="5" eb="7">
      <t>シハライ</t>
    </rPh>
    <rPh sb="7" eb="10">
      <t>コウフキン</t>
    </rPh>
    <rPh sb="11" eb="12">
      <t>カン</t>
    </rPh>
    <rPh sb="14" eb="15">
      <t>セ</t>
    </rPh>
    <rPh sb="15" eb="16">
      <t>サク</t>
    </rPh>
    <phoneticPr fontId="13"/>
  </si>
  <si>
    <t>中山間地域等直接支払交付金に関する施策</t>
    <rPh sb="0" eb="1">
      <t>チュウ</t>
    </rPh>
    <rPh sb="1" eb="3">
      <t>サンカン</t>
    </rPh>
    <rPh sb="3" eb="5">
      <t>チイキ</t>
    </rPh>
    <rPh sb="5" eb="6">
      <t>トウ</t>
    </rPh>
    <rPh sb="6" eb="8">
      <t>チョクセツ</t>
    </rPh>
    <rPh sb="8" eb="10">
      <t>シハラ</t>
    </rPh>
    <rPh sb="10" eb="13">
      <t>コウフキン</t>
    </rPh>
    <rPh sb="14" eb="15">
      <t>カン</t>
    </rPh>
    <rPh sb="17" eb="18">
      <t>セ</t>
    </rPh>
    <rPh sb="18" eb="19">
      <t>サク</t>
    </rPh>
    <phoneticPr fontId="13"/>
  </si>
  <si>
    <t>中山間地域所得確保対策事業に関する施策</t>
    <rPh sb="0" eb="1">
      <t>チュウ</t>
    </rPh>
    <rPh sb="1" eb="3">
      <t>サンカン</t>
    </rPh>
    <rPh sb="3" eb="5">
      <t>チイキ</t>
    </rPh>
    <rPh sb="5" eb="7">
      <t>ショトク</t>
    </rPh>
    <rPh sb="7" eb="9">
      <t>カクホ</t>
    </rPh>
    <rPh sb="9" eb="11">
      <t>タイサク</t>
    </rPh>
    <rPh sb="11" eb="13">
      <t>ジギョウ</t>
    </rPh>
    <rPh sb="14" eb="15">
      <t>カン</t>
    </rPh>
    <rPh sb="17" eb="18">
      <t>セ</t>
    </rPh>
    <rPh sb="18" eb="19">
      <t>サク</t>
    </rPh>
    <phoneticPr fontId="13"/>
  </si>
  <si>
    <t>森林整備事業に関する施策</t>
    <rPh sb="0" eb="2">
      <t>シンリン</t>
    </rPh>
    <rPh sb="2" eb="4">
      <t>セイビ</t>
    </rPh>
    <rPh sb="4" eb="6">
      <t>ジギョウ</t>
    </rPh>
    <rPh sb="7" eb="8">
      <t>カン</t>
    </rPh>
    <rPh sb="10" eb="11">
      <t>セ</t>
    </rPh>
    <rPh sb="11" eb="12">
      <t>サク</t>
    </rPh>
    <phoneticPr fontId="13"/>
  </si>
  <si>
    <t>次世代林業基盤づくり交付金に関する施策</t>
    <rPh sb="0" eb="3">
      <t>ジセダイ</t>
    </rPh>
    <rPh sb="3" eb="5">
      <t>リンギョウ</t>
    </rPh>
    <rPh sb="5" eb="7">
      <t>キバン</t>
    </rPh>
    <rPh sb="10" eb="13">
      <t>コウフキン</t>
    </rPh>
    <rPh sb="14" eb="15">
      <t>カン</t>
    </rPh>
    <rPh sb="17" eb="18">
      <t>セ</t>
    </rPh>
    <rPh sb="18" eb="19">
      <t>サク</t>
    </rPh>
    <phoneticPr fontId="13"/>
  </si>
  <si>
    <t>内水面漁場・資源管理総合対策事業に関する施策</t>
    <rPh sb="0" eb="3">
      <t>ナイスイメン</t>
    </rPh>
    <rPh sb="3" eb="5">
      <t>ギョジョウ</t>
    </rPh>
    <rPh sb="6" eb="8">
      <t>シゲン</t>
    </rPh>
    <rPh sb="8" eb="10">
      <t>カンリ</t>
    </rPh>
    <rPh sb="10" eb="12">
      <t>ソウゴウ</t>
    </rPh>
    <rPh sb="12" eb="14">
      <t>タイサク</t>
    </rPh>
    <rPh sb="14" eb="16">
      <t>ジギョウ</t>
    </rPh>
    <rPh sb="17" eb="18">
      <t>カン</t>
    </rPh>
    <rPh sb="20" eb="21">
      <t>セ</t>
    </rPh>
    <rPh sb="21" eb="22">
      <t>サク</t>
    </rPh>
    <phoneticPr fontId="13"/>
  </si>
  <si>
    <t>有害生物漁業被害防止総合対策事業に関する施策</t>
    <rPh sb="0" eb="2">
      <t>ユウガイ</t>
    </rPh>
    <rPh sb="2" eb="4">
      <t>セイブツ</t>
    </rPh>
    <rPh sb="4" eb="6">
      <t>ギョギョウ</t>
    </rPh>
    <rPh sb="6" eb="8">
      <t>ヒガイ</t>
    </rPh>
    <rPh sb="8" eb="10">
      <t>ボウシ</t>
    </rPh>
    <rPh sb="10" eb="12">
      <t>ソウゴウ</t>
    </rPh>
    <rPh sb="12" eb="14">
      <t>タイサク</t>
    </rPh>
    <rPh sb="14" eb="16">
      <t>ジギョウ</t>
    </rPh>
    <rPh sb="17" eb="18">
      <t>カン</t>
    </rPh>
    <rPh sb="20" eb="21">
      <t>セ</t>
    </rPh>
    <rPh sb="21" eb="22">
      <t>サク</t>
    </rPh>
    <phoneticPr fontId="13"/>
  </si>
  <si>
    <t>国土強靭化地域計画に基づく国土強靭化に関する施策</t>
    <rPh sb="0" eb="2">
      <t>コクド</t>
    </rPh>
    <rPh sb="2" eb="4">
      <t>キョウジン</t>
    </rPh>
    <rPh sb="4" eb="5">
      <t>カ</t>
    </rPh>
    <rPh sb="5" eb="7">
      <t>チイキ</t>
    </rPh>
    <rPh sb="7" eb="9">
      <t>ケイカク</t>
    </rPh>
    <rPh sb="10" eb="11">
      <t>モト</t>
    </rPh>
    <rPh sb="13" eb="15">
      <t>コクド</t>
    </rPh>
    <rPh sb="15" eb="17">
      <t>キョウジン</t>
    </rPh>
    <rPh sb="17" eb="18">
      <t>カ</t>
    </rPh>
    <rPh sb="19" eb="20">
      <t>カン</t>
    </rPh>
    <rPh sb="22" eb="23">
      <t>セ</t>
    </rPh>
    <rPh sb="23" eb="24">
      <t>サク</t>
    </rPh>
    <phoneticPr fontId="13"/>
  </si>
  <si>
    <t>注）事業実施地区において鳥獣被害防止総合支援事業の実施に当たって、上記に掲げる施</t>
    <rPh sb="0" eb="1">
      <t>チュウ</t>
    </rPh>
    <rPh sb="2" eb="4">
      <t>ジギョウ</t>
    </rPh>
    <rPh sb="4" eb="6">
      <t>ジッシ</t>
    </rPh>
    <rPh sb="6" eb="8">
      <t>チク</t>
    </rPh>
    <rPh sb="12" eb="14">
      <t>チョウジュウ</t>
    </rPh>
    <rPh sb="14" eb="16">
      <t>ヒガイ</t>
    </rPh>
    <rPh sb="16" eb="18">
      <t>ボウシ</t>
    </rPh>
    <rPh sb="18" eb="20">
      <t>ソウゴウ</t>
    </rPh>
    <rPh sb="20" eb="22">
      <t>シエン</t>
    </rPh>
    <rPh sb="22" eb="24">
      <t>ジギョウ</t>
    </rPh>
    <rPh sb="25" eb="27">
      <t>ジッシ</t>
    </rPh>
    <rPh sb="28" eb="29">
      <t>ア</t>
    </rPh>
    <rPh sb="33" eb="35">
      <t>ジョウキ</t>
    </rPh>
    <rPh sb="36" eb="37">
      <t>カカ</t>
    </rPh>
    <rPh sb="39" eb="40">
      <t>セ</t>
    </rPh>
    <phoneticPr fontId="13"/>
  </si>
  <si>
    <t>　 策との関連及び活用がある場合は、〇印を記入すること。</t>
    <rPh sb="2" eb="3">
      <t>サク</t>
    </rPh>
    <rPh sb="5" eb="7">
      <t>カンレン</t>
    </rPh>
    <rPh sb="7" eb="8">
      <t>オヨ</t>
    </rPh>
    <rPh sb="9" eb="11">
      <t>カツヨウ</t>
    </rPh>
    <rPh sb="14" eb="16">
      <t>バアイ</t>
    </rPh>
    <rPh sb="19" eb="20">
      <t>イン</t>
    </rPh>
    <rPh sb="21" eb="23">
      <t>キニュウ</t>
    </rPh>
    <phoneticPr fontId="13"/>
  </si>
  <si>
    <t>（５）近隣市町村等との連携</t>
    <rPh sb="3" eb="5">
      <t>キンリン</t>
    </rPh>
    <rPh sb="5" eb="8">
      <t>シチョウソン</t>
    </rPh>
    <rPh sb="8" eb="9">
      <t>トウ</t>
    </rPh>
    <rPh sb="11" eb="13">
      <t>レンケイ</t>
    </rPh>
    <phoneticPr fontId="13"/>
  </si>
  <si>
    <t>Ⅲ　事業の内容及び計画（又は実績）の詳細</t>
    <rPh sb="2" eb="4">
      <t>ジギョウ</t>
    </rPh>
    <rPh sb="5" eb="7">
      <t>ナイヨウ</t>
    </rPh>
    <rPh sb="7" eb="8">
      <t>オヨ</t>
    </rPh>
    <rPh sb="9" eb="11">
      <t>ケイカク</t>
    </rPh>
    <rPh sb="12" eb="13">
      <t>マタ</t>
    </rPh>
    <rPh sb="14" eb="16">
      <t>ジッセキ</t>
    </rPh>
    <rPh sb="18" eb="20">
      <t>ショウサイ</t>
    </rPh>
    <phoneticPr fontId="13"/>
  </si>
  <si>
    <t>１　推進事業（鳥獣被害防止総合支援事業）の概要</t>
    <rPh sb="2" eb="4">
      <t>スイシン</t>
    </rPh>
    <rPh sb="4" eb="6">
      <t>ジギョウ</t>
    </rPh>
    <rPh sb="7" eb="9">
      <t>チョウジュウ</t>
    </rPh>
    <rPh sb="9" eb="11">
      <t>ヒガイ</t>
    </rPh>
    <rPh sb="11" eb="13">
      <t>ボウシ</t>
    </rPh>
    <rPh sb="13" eb="15">
      <t>ソウゴウ</t>
    </rPh>
    <rPh sb="15" eb="17">
      <t>シエン</t>
    </rPh>
    <rPh sb="17" eb="19">
      <t>ジギョウ</t>
    </rPh>
    <rPh sb="21" eb="23">
      <t>ガイヨウ</t>
    </rPh>
    <phoneticPr fontId="4"/>
  </si>
  <si>
    <t>２ 事業実施主体等</t>
    <rPh sb="2" eb="4">
      <t>ジギョウ</t>
    </rPh>
    <rPh sb="4" eb="6">
      <t>ジッシ</t>
    </rPh>
    <rPh sb="6" eb="8">
      <t>シュタイ</t>
    </rPh>
    <rPh sb="8" eb="9">
      <t>トウ</t>
    </rPh>
    <phoneticPr fontId="4"/>
  </si>
  <si>
    <t>事業計画(又は実績）の概要（推進事業）（１／２以内）</t>
    <rPh sb="0" eb="2">
      <t>ジギョウ</t>
    </rPh>
    <rPh sb="2" eb="4">
      <t>ケイカク</t>
    </rPh>
    <rPh sb="5" eb="6">
      <t>マタ</t>
    </rPh>
    <rPh sb="7" eb="9">
      <t>ジッセキ</t>
    </rPh>
    <rPh sb="11" eb="13">
      <t>ガイヨウ</t>
    </rPh>
    <rPh sb="14" eb="16">
      <t>スイシン</t>
    </rPh>
    <rPh sb="16" eb="18">
      <t>ジギョウ</t>
    </rPh>
    <rPh sb="23" eb="25">
      <t>イナイ</t>
    </rPh>
    <phoneticPr fontId="4"/>
  </si>
  <si>
    <t>(1) 整備事業の概要</t>
    <rPh sb="4" eb="6">
      <t>セイビ</t>
    </rPh>
    <rPh sb="6" eb="8">
      <t>ジギョウ</t>
    </rPh>
    <rPh sb="9" eb="11">
      <t>ガイヨウ</t>
    </rPh>
    <phoneticPr fontId="4"/>
  </si>
  <si>
    <t>（２）整備事業（鳥獣被害防止総合支援事業、鳥獣被害防止対策促進支援事業（広域柵等鳥獣被害防止施設整備事業）の概要（うち、当該施設整備が有害捕獲効率の向上にどのように寄与するか）</t>
    <rPh sb="21" eb="23">
      <t>チョウジュウ</t>
    </rPh>
    <rPh sb="23" eb="25">
      <t>ヒガイ</t>
    </rPh>
    <rPh sb="25" eb="27">
      <t>ボウシ</t>
    </rPh>
    <rPh sb="27" eb="29">
      <t>タイサク</t>
    </rPh>
    <rPh sb="29" eb="31">
      <t>ソクシン</t>
    </rPh>
    <rPh sb="31" eb="33">
      <t>シエン</t>
    </rPh>
    <rPh sb="33" eb="35">
      <t>ジギョウ</t>
    </rPh>
    <rPh sb="36" eb="38">
      <t>コウイキ</t>
    </rPh>
    <rPh sb="38" eb="39">
      <t>サク</t>
    </rPh>
    <rPh sb="39" eb="40">
      <t>トウ</t>
    </rPh>
    <rPh sb="40" eb="42">
      <t>チョウジュウ</t>
    </rPh>
    <rPh sb="42" eb="44">
      <t>ヒガイ</t>
    </rPh>
    <rPh sb="44" eb="46">
      <t>ボウシ</t>
    </rPh>
    <rPh sb="46" eb="48">
      <t>シセツ</t>
    </rPh>
    <rPh sb="48" eb="50">
      <t>セイビ</t>
    </rPh>
    <rPh sb="50" eb="52">
      <t>ジギョウ</t>
    </rPh>
    <rPh sb="60" eb="62">
      <t>トウガイ</t>
    </rPh>
    <rPh sb="62" eb="64">
      <t>シセツ</t>
    </rPh>
    <rPh sb="64" eb="66">
      <t>セイビ</t>
    </rPh>
    <rPh sb="67" eb="69">
      <t>ユウガイ</t>
    </rPh>
    <rPh sb="69" eb="71">
      <t>ホカク</t>
    </rPh>
    <rPh sb="71" eb="73">
      <t>コウリツ</t>
    </rPh>
    <rPh sb="74" eb="76">
      <t>コウジョウ</t>
    </rPh>
    <rPh sb="82" eb="84">
      <t>キヨ</t>
    </rPh>
    <phoneticPr fontId="4"/>
  </si>
  <si>
    <t>１．鳥獣被害防止施設</t>
    <rPh sb="2" eb="8">
      <t>チョウジュウヒガイボウシ</t>
    </rPh>
    <rPh sb="8" eb="10">
      <t>シセツ</t>
    </rPh>
    <phoneticPr fontId="4"/>
  </si>
  <si>
    <t>事業実施主体名</t>
    <rPh sb="0" eb="2">
      <t>ジギョウ</t>
    </rPh>
    <rPh sb="2" eb="4">
      <t>ジッシ</t>
    </rPh>
    <rPh sb="4" eb="6">
      <t>シュタイ</t>
    </rPh>
    <rPh sb="6" eb="7">
      <t>メイ</t>
    </rPh>
    <phoneticPr fontId="4"/>
  </si>
  <si>
    <t>事業の概要</t>
    <rPh sb="0" eb="2">
      <t>ジギョウ</t>
    </rPh>
    <rPh sb="3" eb="5">
      <t>ガイヨウ</t>
    </rPh>
    <phoneticPr fontId="4"/>
  </si>
  <si>
    <t>２．食肉利用等施設</t>
    <rPh sb="2" eb="7">
      <t>ショクニクリヨウトウ</t>
    </rPh>
    <rPh sb="7" eb="9">
      <t>シセツ</t>
    </rPh>
    <phoneticPr fontId="4"/>
  </si>
  <si>
    <t>３．焼却施設</t>
    <rPh sb="2" eb="4">
      <t>ショウキャク</t>
    </rPh>
    <rPh sb="4" eb="6">
      <t>シセツ</t>
    </rPh>
    <phoneticPr fontId="4"/>
  </si>
  <si>
    <t>４．捕獲技術高度化施設</t>
    <rPh sb="2" eb="6">
      <t>ホカクギジュツ</t>
    </rPh>
    <rPh sb="6" eb="9">
      <t>コウドカ</t>
    </rPh>
    <rPh sb="9" eb="11">
      <t>シセツ</t>
    </rPh>
    <phoneticPr fontId="4"/>
  </si>
  <si>
    <t>５．地域提案</t>
    <rPh sb="2" eb="4">
      <t>チイキ</t>
    </rPh>
    <rPh sb="4" eb="6">
      <t>テイアン</t>
    </rPh>
    <phoneticPr fontId="4"/>
  </si>
  <si>
    <t>3　被害防止計画の概要</t>
    <phoneticPr fontId="4"/>
  </si>
  <si>
    <t>４　緊急捕獲活動（鳥獣被害防止緊急捕獲活動支援事業）の概要</t>
    <rPh sb="2" eb="4">
      <t>キンキュウ</t>
    </rPh>
    <rPh sb="4" eb="6">
      <t>ホカク</t>
    </rPh>
    <rPh sb="6" eb="8">
      <t>カツドウ</t>
    </rPh>
    <rPh sb="9" eb="11">
      <t>チョウジュウ</t>
    </rPh>
    <rPh sb="11" eb="13">
      <t>ヒガイ</t>
    </rPh>
    <rPh sb="13" eb="15">
      <t>ボウシ</t>
    </rPh>
    <rPh sb="15" eb="17">
      <t>キンキュウ</t>
    </rPh>
    <rPh sb="17" eb="19">
      <t>ホカク</t>
    </rPh>
    <rPh sb="19" eb="21">
      <t>カツドウ</t>
    </rPh>
    <rPh sb="21" eb="23">
      <t>シエン</t>
    </rPh>
    <rPh sb="23" eb="25">
      <t>ジギョウ</t>
    </rPh>
    <rPh sb="27" eb="29">
      <t>ガイヨウ</t>
    </rPh>
    <phoneticPr fontId="4"/>
  </si>
  <si>
    <t>５　シカ・クマ特別対策等事業（シカ特別対策）の概要</t>
    <rPh sb="7" eb="9">
      <t>トクベツ</t>
    </rPh>
    <rPh sb="9" eb="11">
      <t>タイサク</t>
    </rPh>
    <rPh sb="11" eb="12">
      <t>トウ</t>
    </rPh>
    <rPh sb="12" eb="14">
      <t>ジギョウ</t>
    </rPh>
    <rPh sb="17" eb="19">
      <t>トクベツ</t>
    </rPh>
    <rPh sb="19" eb="21">
      <t>タイサク</t>
    </rPh>
    <phoneticPr fontId="4"/>
  </si>
  <si>
    <t>６　シカ・クマ特別対策等事業（クマ特別対策）の概要</t>
    <rPh sb="7" eb="9">
      <t>トクベツ</t>
    </rPh>
    <rPh sb="9" eb="11">
      <t>タイサク</t>
    </rPh>
    <rPh sb="11" eb="12">
      <t>トウ</t>
    </rPh>
    <rPh sb="12" eb="14">
      <t>ジギョウ</t>
    </rPh>
    <rPh sb="17" eb="19">
      <t>トクベツ</t>
    </rPh>
    <rPh sb="19" eb="21">
      <t>タイサク</t>
    </rPh>
    <phoneticPr fontId="4"/>
  </si>
  <si>
    <t>７　スマート捕獲等普及加速化事業（ＩＣＴフル活用型）の概要</t>
    <phoneticPr fontId="4"/>
  </si>
  <si>
    <t>８　スマート捕獲等普及加速化事業（加害個体重点捕獲型）の概要</t>
    <phoneticPr fontId="4"/>
  </si>
  <si>
    <t>①有害捕獲</t>
    <rPh sb="1" eb="3">
      <t>ユウガイ</t>
    </rPh>
    <rPh sb="3" eb="5">
      <t>ホカク</t>
    </rPh>
    <phoneticPr fontId="4"/>
  </si>
  <si>
    <t>②捕獲個体処理</t>
    <rPh sb="1" eb="3">
      <t>ホカク</t>
    </rPh>
    <rPh sb="3" eb="5">
      <t>コタイ</t>
    </rPh>
    <rPh sb="5" eb="7">
      <t>ショリ</t>
    </rPh>
    <phoneticPr fontId="4"/>
  </si>
  <si>
    <t>１頭あたりの報償金額</t>
    <rPh sb="1" eb="2">
      <t>トウ</t>
    </rPh>
    <rPh sb="6" eb="9">
      <t>ホウショウキン</t>
    </rPh>
    <rPh sb="9" eb="10">
      <t>ガク</t>
    </rPh>
    <phoneticPr fontId="4"/>
  </si>
  <si>
    <t>報償金額合計</t>
    <rPh sb="0" eb="2">
      <t>ホウショウ</t>
    </rPh>
    <rPh sb="2" eb="4">
      <t>キンガク</t>
    </rPh>
    <rPh sb="3" eb="4">
      <t>ガク</t>
    </rPh>
    <rPh sb="4" eb="6">
      <t>ゴウケイ</t>
    </rPh>
    <phoneticPr fontId="4"/>
  </si>
  <si>
    <t>都道府県による報償金（④）</t>
    <phoneticPr fontId="4"/>
  </si>
  <si>
    <t>市町村による報償金（⑤）</t>
    <phoneticPr fontId="4"/>
  </si>
  <si>
    <t>その他団体による報償金（⑥）</t>
    <rPh sb="2" eb="3">
      <t>タ</t>
    </rPh>
    <rPh sb="3" eb="5">
      <t>ダンタイ</t>
    </rPh>
    <phoneticPr fontId="4"/>
  </si>
  <si>
    <t>合計報償金額
⑦（=④＋⑤＋⑥）</t>
    <phoneticPr fontId="4"/>
  </si>
  <si>
    <t>都道府県による報償金（合計）
⑧（=捕獲頭数×④）</t>
    <rPh sb="0" eb="4">
      <t>トドウフケン</t>
    </rPh>
    <rPh sb="7" eb="10">
      <t>ホウショウキン</t>
    </rPh>
    <rPh sb="11" eb="13">
      <t>ゴウケイ</t>
    </rPh>
    <rPh sb="18" eb="20">
      <t>ホカク</t>
    </rPh>
    <rPh sb="20" eb="22">
      <t>トウスウ</t>
    </rPh>
    <phoneticPr fontId="4"/>
  </si>
  <si>
    <t>市町村による報償金（合計）
⑨（=捕獲頭数×⑤）</t>
    <rPh sb="0" eb="3">
      <t>シチョウソン</t>
    </rPh>
    <rPh sb="6" eb="9">
      <t>ホウショウキン</t>
    </rPh>
    <rPh sb="10" eb="12">
      <t>ゴウケイ</t>
    </rPh>
    <rPh sb="17" eb="19">
      <t>ホカク</t>
    </rPh>
    <rPh sb="19" eb="21">
      <t>トウスウ</t>
    </rPh>
    <phoneticPr fontId="4"/>
  </si>
  <si>
    <t>その他団体による報償金（合計）
⑩（=捕獲頭数×⑥）</t>
    <rPh sb="3" eb="5">
      <t>ダンタイ</t>
    </rPh>
    <rPh sb="12" eb="14">
      <t>ゴウケイ</t>
    </rPh>
    <phoneticPr fontId="4"/>
  </si>
  <si>
    <t>報償金額総計
⑪（=⑧＋⑨＋⑩）</t>
    <rPh sb="0" eb="2">
      <t>ホウショウ</t>
    </rPh>
    <rPh sb="2" eb="4">
      <t>キンガク</t>
    </rPh>
    <rPh sb="3" eb="4">
      <t>ガク</t>
    </rPh>
    <rPh sb="4" eb="6">
      <t>ソウケイ</t>
    </rPh>
    <phoneticPr fontId="4"/>
  </si>
  <si>
    <t>対象鳥獣が鳥類の場合にあって、実施要領別記４第３交付率の注２に該当</t>
    <rPh sb="0" eb="2">
      <t>タイショウ</t>
    </rPh>
    <rPh sb="2" eb="4">
      <t>チョウジュウ</t>
    </rPh>
    <rPh sb="5" eb="7">
      <t>チョウルイ</t>
    </rPh>
    <rPh sb="8" eb="10">
      <t>バアイ</t>
    </rPh>
    <phoneticPr fontId="4"/>
  </si>
  <si>
    <t>イノシシ等有害捕獲促進事業の内容</t>
    <rPh sb="4" eb="5">
      <t>トウ</t>
    </rPh>
    <rPh sb="5" eb="7">
      <t>ユウガイ</t>
    </rPh>
    <rPh sb="7" eb="9">
      <t>ホカク</t>
    </rPh>
    <rPh sb="9" eb="11">
      <t>ソクシン</t>
    </rPh>
    <rPh sb="11" eb="13">
      <t>ジギョウ</t>
    </rPh>
    <rPh sb="14" eb="16">
      <t>ナイヨウ</t>
    </rPh>
    <phoneticPr fontId="13"/>
  </si>
  <si>
    <t>（１）有害捕獲促進の実施計画</t>
    <rPh sb="3" eb="5">
      <t>ユウガイ</t>
    </rPh>
    <rPh sb="5" eb="7">
      <t>ホカク</t>
    </rPh>
    <rPh sb="7" eb="9">
      <t>ソクシン</t>
    </rPh>
    <rPh sb="10" eb="12">
      <t>ジッシ</t>
    </rPh>
    <rPh sb="12" eb="14">
      <t>ケイカク</t>
    </rPh>
    <phoneticPr fontId="13"/>
  </si>
  <si>
    <t>①有害捕獲</t>
    <rPh sb="1" eb="3">
      <t>ユウガイ</t>
    </rPh>
    <rPh sb="3" eb="5">
      <t>ホカク</t>
    </rPh>
    <phoneticPr fontId="13"/>
  </si>
  <si>
    <t>対象鳥獣</t>
    <rPh sb="0" eb="2">
      <t>タイショウ</t>
    </rPh>
    <rPh sb="2" eb="4">
      <t>チョウジュウ</t>
    </rPh>
    <phoneticPr fontId="13"/>
  </si>
  <si>
    <t>実施時期</t>
    <rPh sb="0" eb="2">
      <t>ジッシ</t>
    </rPh>
    <rPh sb="2" eb="4">
      <t>ジキ</t>
    </rPh>
    <phoneticPr fontId="13"/>
  </si>
  <si>
    <t>捕獲頭数</t>
    <rPh sb="0" eb="2">
      <t>ホカク</t>
    </rPh>
    <rPh sb="2" eb="4">
      <t>トウスウ</t>
    </rPh>
    <phoneticPr fontId="13"/>
  </si>
  <si>
    <t>上限単価</t>
    <rPh sb="0" eb="2">
      <t>ジョウゲン</t>
    </rPh>
    <rPh sb="2" eb="4">
      <t>タンカ</t>
    </rPh>
    <phoneticPr fontId="13"/>
  </si>
  <si>
    <t>補助金額</t>
    <rPh sb="0" eb="2">
      <t>ホジョ</t>
    </rPh>
    <rPh sb="2" eb="4">
      <t>キンガク</t>
    </rPh>
    <phoneticPr fontId="13"/>
  </si>
  <si>
    <t>(頭）</t>
    <rPh sb="1" eb="2">
      <t>トウ</t>
    </rPh>
    <phoneticPr fontId="13"/>
  </si>
  <si>
    <t>(円/頭）</t>
    <rPh sb="1" eb="2">
      <t>エン</t>
    </rPh>
    <rPh sb="3" eb="4">
      <t>トウ</t>
    </rPh>
    <phoneticPr fontId="13"/>
  </si>
  <si>
    <t>(円）</t>
    <rPh sb="1" eb="2">
      <t>エン</t>
    </rPh>
    <phoneticPr fontId="13"/>
  </si>
  <si>
    <t>イノシシ（成獣）</t>
    <rPh sb="5" eb="7">
      <t>セイジュウ</t>
    </rPh>
    <phoneticPr fontId="13"/>
  </si>
  <si>
    <t>イノシシ（幼獣）</t>
    <rPh sb="5" eb="7">
      <t>ヨウジュウ</t>
    </rPh>
    <phoneticPr fontId="13"/>
  </si>
  <si>
    <t>シカ（成獣）</t>
    <rPh sb="3" eb="5">
      <t>セイジュウ</t>
    </rPh>
    <phoneticPr fontId="13"/>
  </si>
  <si>
    <t>シカ（幼獣）</t>
    <rPh sb="3" eb="5">
      <t>ヨウジュウ</t>
    </rPh>
    <phoneticPr fontId="13"/>
  </si>
  <si>
    <t>サル（成獣）</t>
    <rPh sb="3" eb="5">
      <t>セイジュウ</t>
    </rPh>
    <phoneticPr fontId="13"/>
  </si>
  <si>
    <t>サル（幼獣）</t>
    <rPh sb="3" eb="5">
      <t>ヨウジュウ</t>
    </rPh>
    <phoneticPr fontId="13"/>
  </si>
  <si>
    <t>クマ（成獣）</t>
    <rPh sb="3" eb="5">
      <t>セイジュウ</t>
    </rPh>
    <phoneticPr fontId="13"/>
  </si>
  <si>
    <t>クマ（幼獣）</t>
    <rPh sb="3" eb="5">
      <t>ヨウジュウ</t>
    </rPh>
    <phoneticPr fontId="13"/>
  </si>
  <si>
    <t>計</t>
    <rPh sb="0" eb="1">
      <t>ケイ</t>
    </rPh>
    <phoneticPr fontId="13"/>
  </si>
  <si>
    <t>（２）新技術を活用した有害捕獲促進の実施計画</t>
    <rPh sb="3" eb="6">
      <t>シンギジュツ</t>
    </rPh>
    <rPh sb="7" eb="9">
      <t>カツヨウ</t>
    </rPh>
    <rPh sb="11" eb="13">
      <t>ユウガイ</t>
    </rPh>
    <rPh sb="13" eb="15">
      <t>ホカク</t>
    </rPh>
    <rPh sb="15" eb="17">
      <t>ソクシン</t>
    </rPh>
    <rPh sb="18" eb="20">
      <t>ジッシ</t>
    </rPh>
    <rPh sb="20" eb="22">
      <t>ケイカク</t>
    </rPh>
    <phoneticPr fontId="13"/>
  </si>
  <si>
    <t>実施</t>
    <rPh sb="0" eb="2">
      <t>ジッシ</t>
    </rPh>
    <phoneticPr fontId="13"/>
  </si>
  <si>
    <t>内容</t>
    <rPh sb="0" eb="2">
      <t>ナイヨウ</t>
    </rPh>
    <phoneticPr fontId="13"/>
  </si>
  <si>
    <t>事業費</t>
    <rPh sb="0" eb="3">
      <t>ジギョウヒ</t>
    </rPh>
    <phoneticPr fontId="13"/>
  </si>
  <si>
    <t>交付金</t>
    <rPh sb="0" eb="3">
      <t>コウフキン</t>
    </rPh>
    <phoneticPr fontId="13"/>
  </si>
  <si>
    <t>自己資金</t>
    <rPh sb="0" eb="2">
      <t>ジコ</t>
    </rPh>
    <rPh sb="2" eb="4">
      <t>シキン</t>
    </rPh>
    <phoneticPr fontId="13"/>
  </si>
  <si>
    <t>地域</t>
    <rPh sb="0" eb="2">
      <t>チイキ</t>
    </rPh>
    <phoneticPr fontId="13"/>
  </si>
  <si>
    <t>時期</t>
    <rPh sb="0" eb="2">
      <t>ジキ</t>
    </rPh>
    <phoneticPr fontId="13"/>
  </si>
  <si>
    <t>円</t>
    <rPh sb="0" eb="1">
      <t>エン</t>
    </rPh>
    <phoneticPr fontId="13"/>
  </si>
  <si>
    <t>注）内容は、活用する新技術、実施規模（面積等）、実施する内容について記載する。</t>
    <rPh sb="0" eb="1">
      <t>チュウ</t>
    </rPh>
    <rPh sb="2" eb="4">
      <t>ナイヨウ</t>
    </rPh>
    <rPh sb="6" eb="8">
      <t>カツヨウ</t>
    </rPh>
    <rPh sb="10" eb="13">
      <t>シンギジュツ</t>
    </rPh>
    <rPh sb="14" eb="16">
      <t>ジッシ</t>
    </rPh>
    <rPh sb="16" eb="18">
      <t>キボ</t>
    </rPh>
    <rPh sb="19" eb="21">
      <t>メンセキ</t>
    </rPh>
    <rPh sb="21" eb="22">
      <t>トウ</t>
    </rPh>
    <rPh sb="24" eb="26">
      <t>ジッシ</t>
    </rPh>
    <rPh sb="28" eb="30">
      <t>ナイヨウ</t>
    </rPh>
    <rPh sb="34" eb="36">
      <t>キサイ</t>
    </rPh>
    <phoneticPr fontId="13"/>
  </si>
  <si>
    <t>（３）被害防止施設等整備の実施計画</t>
    <rPh sb="3" eb="5">
      <t>ヒガイ</t>
    </rPh>
    <rPh sb="5" eb="7">
      <t>ボウシ</t>
    </rPh>
    <rPh sb="7" eb="9">
      <t>シセツ</t>
    </rPh>
    <rPh sb="9" eb="10">
      <t>トウ</t>
    </rPh>
    <rPh sb="10" eb="12">
      <t>セイビ</t>
    </rPh>
    <rPh sb="13" eb="15">
      <t>ジッシ</t>
    </rPh>
    <rPh sb="15" eb="17">
      <t>ケイカク</t>
    </rPh>
    <phoneticPr fontId="13"/>
  </si>
  <si>
    <t>ア　鳥獣被害防止施設</t>
    <rPh sb="2" eb="4">
      <t>チョウジュウ</t>
    </rPh>
    <rPh sb="4" eb="6">
      <t>ヒガイ</t>
    </rPh>
    <rPh sb="6" eb="8">
      <t>ボウシ</t>
    </rPh>
    <rPh sb="8" eb="10">
      <t>シセツ</t>
    </rPh>
    <phoneticPr fontId="13"/>
  </si>
  <si>
    <t>整備地域</t>
    <rPh sb="0" eb="2">
      <t>セイビ</t>
    </rPh>
    <rPh sb="2" eb="4">
      <t>チイキ</t>
    </rPh>
    <phoneticPr fontId="13"/>
  </si>
  <si>
    <t>施設(柵）</t>
    <rPh sb="0" eb="2">
      <t>シセツ</t>
    </rPh>
    <rPh sb="3" eb="4">
      <t>サク</t>
    </rPh>
    <phoneticPr fontId="13"/>
  </si>
  <si>
    <t>整備延長</t>
    <rPh sb="0" eb="2">
      <t>セイビ</t>
    </rPh>
    <rPh sb="2" eb="4">
      <t>エンチョウ</t>
    </rPh>
    <phoneticPr fontId="13"/>
  </si>
  <si>
    <t>受益戸数</t>
    <rPh sb="0" eb="2">
      <t>ジュエキ</t>
    </rPh>
    <rPh sb="2" eb="3">
      <t>ト</t>
    </rPh>
    <rPh sb="3" eb="4">
      <t>スウ</t>
    </rPh>
    <phoneticPr fontId="13"/>
  </si>
  <si>
    <t>電気柵を設置する場合の安全確認の有無</t>
    <rPh sb="0" eb="2">
      <t>デンキ</t>
    </rPh>
    <rPh sb="2" eb="3">
      <t>サク</t>
    </rPh>
    <rPh sb="4" eb="6">
      <t>セッチ</t>
    </rPh>
    <rPh sb="8" eb="10">
      <t>バアイ</t>
    </rPh>
    <rPh sb="11" eb="13">
      <t>アンゼン</t>
    </rPh>
    <rPh sb="13" eb="15">
      <t>カクニン</t>
    </rPh>
    <rPh sb="16" eb="18">
      <t>ウム</t>
    </rPh>
    <phoneticPr fontId="13"/>
  </si>
  <si>
    <t>（地区名）</t>
    <rPh sb="1" eb="4">
      <t>チクメイ</t>
    </rPh>
    <phoneticPr fontId="13"/>
  </si>
  <si>
    <t>の種類</t>
    <rPh sb="1" eb="3">
      <t>シュルイ</t>
    </rPh>
    <phoneticPr fontId="13"/>
  </si>
  <si>
    <t>（ｍ）</t>
    <phoneticPr fontId="13"/>
  </si>
  <si>
    <t>及び面積</t>
    <rPh sb="0" eb="1">
      <t>オヨ</t>
    </rPh>
    <rPh sb="2" eb="4">
      <t>メンセキ</t>
    </rPh>
    <phoneticPr fontId="13"/>
  </si>
  <si>
    <t>（実績のみ）</t>
    <rPh sb="1" eb="3">
      <t>ジッセキ</t>
    </rPh>
    <phoneticPr fontId="13"/>
  </si>
  <si>
    <t>ｍ</t>
    <phoneticPr fontId="13"/>
  </si>
  <si>
    <t>戸、ha</t>
    <rPh sb="0" eb="1">
      <t>ト</t>
    </rPh>
    <phoneticPr fontId="13"/>
  </si>
  <si>
    <t>概要（当該施設が有害捕獲</t>
    <rPh sb="0" eb="2">
      <t>ガイヨウ</t>
    </rPh>
    <rPh sb="3" eb="5">
      <t>トウガイ</t>
    </rPh>
    <rPh sb="5" eb="7">
      <t>シセツ</t>
    </rPh>
    <rPh sb="8" eb="10">
      <t>ユウガイ</t>
    </rPh>
    <rPh sb="10" eb="12">
      <t>ホカク</t>
    </rPh>
    <phoneticPr fontId="13"/>
  </si>
  <si>
    <t>効率の向上にどのように寄与</t>
    <rPh sb="0" eb="2">
      <t>コウリツ</t>
    </rPh>
    <rPh sb="3" eb="5">
      <t>コウジョウ</t>
    </rPh>
    <rPh sb="11" eb="13">
      <t>キヨ</t>
    </rPh>
    <phoneticPr fontId="13"/>
  </si>
  <si>
    <t>するのか）</t>
    <phoneticPr fontId="13"/>
  </si>
  <si>
    <t>注）１　侵入防止柵等の整備については、被害防除効果を低減させる要因である対象鳥獣</t>
    <rPh sb="0" eb="1">
      <t>チュウ</t>
    </rPh>
    <rPh sb="4" eb="6">
      <t>シンニュウ</t>
    </rPh>
    <rPh sb="6" eb="8">
      <t>ボウシ</t>
    </rPh>
    <rPh sb="8" eb="9">
      <t>サク</t>
    </rPh>
    <rPh sb="9" eb="10">
      <t>トウ</t>
    </rPh>
    <rPh sb="11" eb="13">
      <t>セイビ</t>
    </rPh>
    <rPh sb="19" eb="21">
      <t>ヒガイ</t>
    </rPh>
    <rPh sb="21" eb="23">
      <t>ボウジョ</t>
    </rPh>
    <rPh sb="23" eb="25">
      <t>コウカ</t>
    </rPh>
    <rPh sb="26" eb="28">
      <t>テイゲン</t>
    </rPh>
    <rPh sb="31" eb="33">
      <t>ヨウイン</t>
    </rPh>
    <rPh sb="36" eb="38">
      <t>タイショウ</t>
    </rPh>
    <rPh sb="38" eb="40">
      <t>チョウジュウ</t>
    </rPh>
    <phoneticPr fontId="13"/>
  </si>
  <si>
    <t>　　　の特性による侵入（飛び越え、樹木を介した侵入）を防止することが可能な設置位置と</t>
    <rPh sb="4" eb="6">
      <t>トクセイ</t>
    </rPh>
    <rPh sb="9" eb="11">
      <t>シンニュウ</t>
    </rPh>
    <rPh sb="12" eb="13">
      <t>ト</t>
    </rPh>
    <rPh sb="14" eb="15">
      <t>コ</t>
    </rPh>
    <rPh sb="17" eb="19">
      <t>ジュモク</t>
    </rPh>
    <rPh sb="20" eb="21">
      <t>カイ</t>
    </rPh>
    <rPh sb="23" eb="25">
      <t>シンニュウ</t>
    </rPh>
    <rPh sb="27" eb="29">
      <t>ボウシ</t>
    </rPh>
    <rPh sb="34" eb="36">
      <t>カノウ</t>
    </rPh>
    <rPh sb="37" eb="39">
      <t>セッチ</t>
    </rPh>
    <rPh sb="39" eb="41">
      <t>イチ</t>
    </rPh>
    <phoneticPr fontId="13"/>
  </si>
  <si>
    <t>　　　すること。また、侵入防止策の種類ごとに以下と同等以上の機能を有するものとし、ネッ</t>
    <rPh sb="11" eb="13">
      <t>シンニュウ</t>
    </rPh>
    <rPh sb="13" eb="15">
      <t>ボウシ</t>
    </rPh>
    <rPh sb="15" eb="16">
      <t>サク</t>
    </rPh>
    <rPh sb="17" eb="19">
      <t>シュルイ</t>
    </rPh>
    <rPh sb="22" eb="24">
      <t>イカ</t>
    </rPh>
    <rPh sb="25" eb="27">
      <t>ドウトウ</t>
    </rPh>
    <rPh sb="27" eb="29">
      <t>イジョウ</t>
    </rPh>
    <rPh sb="30" eb="32">
      <t>キノウ</t>
    </rPh>
    <rPh sb="33" eb="34">
      <t>ユウ</t>
    </rPh>
    <phoneticPr fontId="13"/>
  </si>
  <si>
    <t>　　　 ト柵、ワイヤーメッシュ柵、金網柵については、地際の補強等を実施すること。</t>
    <rPh sb="5" eb="6">
      <t>サク</t>
    </rPh>
    <rPh sb="15" eb="16">
      <t>サク</t>
    </rPh>
    <rPh sb="17" eb="19">
      <t>カナアミ</t>
    </rPh>
    <rPh sb="19" eb="20">
      <t>サク</t>
    </rPh>
    <rPh sb="26" eb="27">
      <t>チ</t>
    </rPh>
    <rPh sb="27" eb="28">
      <t>ギワ</t>
    </rPh>
    <rPh sb="29" eb="31">
      <t>ホキョウ</t>
    </rPh>
    <rPh sb="31" eb="32">
      <t>トウ</t>
    </rPh>
    <rPh sb="33" eb="35">
      <t>ジッシ</t>
    </rPh>
    <phoneticPr fontId="13"/>
  </si>
  <si>
    <t>　・電気柵については、支柱間隔を４ｍ以下とし、凸凹部や傾斜部は地面との隙間が</t>
    <rPh sb="2" eb="4">
      <t>デンキ</t>
    </rPh>
    <rPh sb="4" eb="5">
      <t>サク</t>
    </rPh>
    <rPh sb="11" eb="13">
      <t>シチュウ</t>
    </rPh>
    <rPh sb="13" eb="15">
      <t>カンカク</t>
    </rPh>
    <rPh sb="18" eb="20">
      <t>イカ</t>
    </rPh>
    <rPh sb="23" eb="25">
      <t>デコボコ</t>
    </rPh>
    <rPh sb="25" eb="26">
      <t>ブ</t>
    </rPh>
    <rPh sb="27" eb="29">
      <t>ケイシャ</t>
    </rPh>
    <rPh sb="29" eb="30">
      <t>ブ</t>
    </rPh>
    <rPh sb="31" eb="33">
      <t>ジメン</t>
    </rPh>
    <rPh sb="35" eb="37">
      <t>スキマ</t>
    </rPh>
    <phoneticPr fontId="13"/>
  </si>
  <si>
    <t>　　できない支柱間隔とする。</t>
    <rPh sb="6" eb="8">
      <t>シチュウ</t>
    </rPh>
    <rPh sb="8" eb="10">
      <t>カンカク</t>
    </rPh>
    <phoneticPr fontId="13"/>
  </si>
  <si>
    <t>　・電気柵シート（地際補強）は、通電性を有するものとし、幅１m以内とする。</t>
    <rPh sb="2" eb="4">
      <t>デンキ</t>
    </rPh>
    <rPh sb="4" eb="5">
      <t>サク</t>
    </rPh>
    <rPh sb="9" eb="10">
      <t>ジ</t>
    </rPh>
    <rPh sb="10" eb="11">
      <t>ギワ</t>
    </rPh>
    <rPh sb="11" eb="13">
      <t>ホキョウ</t>
    </rPh>
    <rPh sb="16" eb="19">
      <t>ツウデンセイ</t>
    </rPh>
    <rPh sb="20" eb="21">
      <t>ユウ</t>
    </rPh>
    <rPh sb="28" eb="29">
      <t>ハバ</t>
    </rPh>
    <rPh sb="31" eb="33">
      <t>イナイ</t>
    </rPh>
    <phoneticPr fontId="13"/>
  </si>
  <si>
    <t>　・電気柵シート（地際補強）は、電気柵の新規整備と一体的に整備する場合に限り、</t>
    <rPh sb="2" eb="4">
      <t>デンキ</t>
    </rPh>
    <rPh sb="4" eb="5">
      <t>サク</t>
    </rPh>
    <rPh sb="9" eb="10">
      <t>ジ</t>
    </rPh>
    <rPh sb="10" eb="11">
      <t>ギワ</t>
    </rPh>
    <rPh sb="11" eb="13">
      <t>ホキョウ</t>
    </rPh>
    <rPh sb="16" eb="18">
      <t>デンキ</t>
    </rPh>
    <rPh sb="18" eb="19">
      <t>サク</t>
    </rPh>
    <rPh sb="20" eb="22">
      <t>シンキ</t>
    </rPh>
    <rPh sb="22" eb="24">
      <t>セイビ</t>
    </rPh>
    <rPh sb="25" eb="27">
      <t>イッタイ</t>
    </rPh>
    <rPh sb="27" eb="28">
      <t>テキ</t>
    </rPh>
    <rPh sb="29" eb="31">
      <t>セイビ</t>
    </rPh>
    <rPh sb="33" eb="35">
      <t>バアイ</t>
    </rPh>
    <rPh sb="36" eb="37">
      <t>カギ</t>
    </rPh>
    <phoneticPr fontId="13"/>
  </si>
  <si>
    <t>　　上限単価の範囲内で加算できるものとする。</t>
    <rPh sb="2" eb="4">
      <t>ジョウゲン</t>
    </rPh>
    <rPh sb="4" eb="6">
      <t>タンカ</t>
    </rPh>
    <rPh sb="7" eb="9">
      <t>ハンイ</t>
    </rPh>
    <rPh sb="11" eb="13">
      <t>カサン</t>
    </rPh>
    <phoneticPr fontId="13"/>
  </si>
  <si>
    <t>　・ネット柵については、鳥獣による噛み切り等を防止するステンレスが編み込まれたネ</t>
    <rPh sb="5" eb="6">
      <t>サク</t>
    </rPh>
    <rPh sb="12" eb="14">
      <t>チョウジュウ</t>
    </rPh>
    <rPh sb="17" eb="18">
      <t>カ</t>
    </rPh>
    <rPh sb="19" eb="20">
      <t>キ</t>
    </rPh>
    <rPh sb="21" eb="22">
      <t>トウ</t>
    </rPh>
    <rPh sb="23" eb="25">
      <t>ボウシ</t>
    </rPh>
    <rPh sb="33" eb="34">
      <t>ア</t>
    </rPh>
    <rPh sb="35" eb="36">
      <t>コ</t>
    </rPh>
    <phoneticPr fontId="13"/>
  </si>
  <si>
    <t>　　ット又はそれに対応した強度を有するネットとする。</t>
    <rPh sb="4" eb="5">
      <t>マタ</t>
    </rPh>
    <rPh sb="9" eb="11">
      <t>タイオウ</t>
    </rPh>
    <rPh sb="13" eb="15">
      <t>キョウド</t>
    </rPh>
    <rPh sb="16" eb="17">
      <t>ユウ</t>
    </rPh>
    <phoneticPr fontId="13"/>
  </si>
  <si>
    <t>　・ワイヤーメッシュ柵については、金網の径をφ５㎜以上とし、防錆仕様（亜鉛メッキ等）</t>
    <rPh sb="10" eb="11">
      <t>サク</t>
    </rPh>
    <rPh sb="17" eb="19">
      <t>カナアミ</t>
    </rPh>
    <rPh sb="20" eb="21">
      <t>ケイ</t>
    </rPh>
    <rPh sb="25" eb="27">
      <t>イジョウ</t>
    </rPh>
    <rPh sb="30" eb="32">
      <t>ボウサビ</t>
    </rPh>
    <rPh sb="32" eb="34">
      <t>シヨウ</t>
    </rPh>
    <rPh sb="35" eb="37">
      <t>アエン</t>
    </rPh>
    <rPh sb="40" eb="41">
      <t>トウ</t>
    </rPh>
    <phoneticPr fontId="13"/>
  </si>
  <si>
    <t>　　とする。</t>
    <phoneticPr fontId="13"/>
  </si>
  <si>
    <t>　・金網柵については、金網の径をφ２㎜以上とし、防錆仕様（亜鉛メッキ等）とする。</t>
    <rPh sb="2" eb="4">
      <t>カナアミ</t>
    </rPh>
    <rPh sb="4" eb="5">
      <t>サク</t>
    </rPh>
    <rPh sb="11" eb="13">
      <t>カナアミ</t>
    </rPh>
    <rPh sb="14" eb="15">
      <t>ケイ</t>
    </rPh>
    <rPh sb="19" eb="21">
      <t>イジョウ</t>
    </rPh>
    <rPh sb="24" eb="26">
      <t>ボウサビ</t>
    </rPh>
    <rPh sb="26" eb="28">
      <t>シヨウ</t>
    </rPh>
    <rPh sb="29" eb="31">
      <t>アエン</t>
    </rPh>
    <rPh sb="34" eb="35">
      <t>トウ</t>
    </rPh>
    <phoneticPr fontId="13"/>
  </si>
  <si>
    <t>　・既設柵の地際補強については、くくり抜け防止の機能を有する構造とし、既設柵が</t>
    <rPh sb="2" eb="4">
      <t>キセツ</t>
    </rPh>
    <rPh sb="4" eb="5">
      <t>サク</t>
    </rPh>
    <rPh sb="6" eb="7">
      <t>ジ</t>
    </rPh>
    <rPh sb="7" eb="8">
      <t>ギワ</t>
    </rPh>
    <rPh sb="8" eb="10">
      <t>ホキョウ</t>
    </rPh>
    <rPh sb="19" eb="20">
      <t>ヌ</t>
    </rPh>
    <rPh sb="21" eb="23">
      <t>ボウシ</t>
    </rPh>
    <rPh sb="24" eb="26">
      <t>キノウ</t>
    </rPh>
    <rPh sb="27" eb="28">
      <t>ユウ</t>
    </rPh>
    <rPh sb="30" eb="32">
      <t>コウゾウ</t>
    </rPh>
    <rPh sb="35" eb="37">
      <t>キセツ</t>
    </rPh>
    <rPh sb="37" eb="38">
      <t>サク</t>
    </rPh>
    <phoneticPr fontId="13"/>
  </si>
  <si>
    <t>　　イノシシ等有害捕獲促進事業により令和２年度以前に整備され、かつ残耐用年数が</t>
    <rPh sb="6" eb="7">
      <t>トウ</t>
    </rPh>
    <rPh sb="7" eb="9">
      <t>ユウガイ</t>
    </rPh>
    <rPh sb="9" eb="11">
      <t>ホカク</t>
    </rPh>
    <rPh sb="11" eb="13">
      <t>ソクシン</t>
    </rPh>
    <rPh sb="13" eb="15">
      <t>ジギョウ</t>
    </rPh>
    <rPh sb="18" eb="20">
      <t>レイワ</t>
    </rPh>
    <rPh sb="21" eb="22">
      <t>ネン</t>
    </rPh>
    <rPh sb="22" eb="23">
      <t>ド</t>
    </rPh>
    <rPh sb="23" eb="25">
      <t>イゼン</t>
    </rPh>
    <rPh sb="26" eb="28">
      <t>セイビ</t>
    </rPh>
    <rPh sb="33" eb="34">
      <t>ザン</t>
    </rPh>
    <rPh sb="34" eb="36">
      <t>タイヨウ</t>
    </rPh>
    <rPh sb="36" eb="38">
      <t>ネンスウ</t>
    </rPh>
    <phoneticPr fontId="13"/>
  </si>
  <si>
    <t>　　５年以上あるものに限る。</t>
    <rPh sb="3" eb="4">
      <t>ネン</t>
    </rPh>
    <rPh sb="4" eb="6">
      <t>イジョウ</t>
    </rPh>
    <rPh sb="11" eb="12">
      <t>カギ</t>
    </rPh>
    <phoneticPr fontId="13"/>
  </si>
  <si>
    <t>　　なお、同じ箇所への複数回の支援は不可とする。</t>
    <rPh sb="5" eb="6">
      <t>オナ</t>
    </rPh>
    <rPh sb="7" eb="9">
      <t>カショ</t>
    </rPh>
    <rPh sb="11" eb="14">
      <t>フクスウカイ</t>
    </rPh>
    <rPh sb="15" eb="17">
      <t>シエン</t>
    </rPh>
    <rPh sb="18" eb="20">
      <t>フカ</t>
    </rPh>
    <phoneticPr fontId="13"/>
  </si>
  <si>
    <t>　なお、設置場所が分かる設置個所図、受益者リスト、施工図、実施設計書、自力施工</t>
    <rPh sb="4" eb="6">
      <t>セッチ</t>
    </rPh>
    <rPh sb="6" eb="8">
      <t>バショ</t>
    </rPh>
    <rPh sb="9" eb="10">
      <t>ワ</t>
    </rPh>
    <rPh sb="12" eb="14">
      <t>セッチ</t>
    </rPh>
    <rPh sb="14" eb="16">
      <t>カショ</t>
    </rPh>
    <rPh sb="16" eb="17">
      <t>ズ</t>
    </rPh>
    <rPh sb="18" eb="21">
      <t>ジュエキシャ</t>
    </rPh>
    <rPh sb="25" eb="27">
      <t>セコウ</t>
    </rPh>
    <rPh sb="27" eb="28">
      <t>ズ</t>
    </rPh>
    <rPh sb="29" eb="31">
      <t>ジッシ</t>
    </rPh>
    <rPh sb="31" eb="33">
      <t>セッケイ</t>
    </rPh>
    <rPh sb="33" eb="34">
      <t>ショ</t>
    </rPh>
    <rPh sb="35" eb="37">
      <t>ジリキ</t>
    </rPh>
    <rPh sb="37" eb="39">
      <t>セコウ</t>
    </rPh>
    <phoneticPr fontId="13"/>
  </si>
  <si>
    <t>の場合は実施体制図、維持管理計画（管理・利用規程）等を添付すること。</t>
    <rPh sb="1" eb="3">
      <t>バアイ</t>
    </rPh>
    <rPh sb="4" eb="6">
      <t>ジッシ</t>
    </rPh>
    <rPh sb="6" eb="8">
      <t>タイセイ</t>
    </rPh>
    <rPh sb="8" eb="9">
      <t>ズ</t>
    </rPh>
    <rPh sb="10" eb="12">
      <t>イジ</t>
    </rPh>
    <rPh sb="12" eb="14">
      <t>カンリ</t>
    </rPh>
    <rPh sb="14" eb="16">
      <t>ケイカク</t>
    </rPh>
    <rPh sb="17" eb="19">
      <t>カンリ</t>
    </rPh>
    <rPh sb="20" eb="22">
      <t>リヨウ</t>
    </rPh>
    <rPh sb="22" eb="24">
      <t>キテイ</t>
    </rPh>
    <rPh sb="25" eb="26">
      <t>トウ</t>
    </rPh>
    <rPh sb="27" eb="29">
      <t>テンプ</t>
    </rPh>
    <phoneticPr fontId="13"/>
  </si>
  <si>
    <t>　　２　「鳥獣被害防止総合対策事業における費用対効果分析の実施について」（平成２０年</t>
    <rPh sb="5" eb="7">
      <t>チョウジュウ</t>
    </rPh>
    <rPh sb="7" eb="9">
      <t>ヒガイ</t>
    </rPh>
    <rPh sb="9" eb="11">
      <t>ボウシ</t>
    </rPh>
    <rPh sb="11" eb="13">
      <t>ソウゴウ</t>
    </rPh>
    <rPh sb="13" eb="15">
      <t>タイサク</t>
    </rPh>
    <rPh sb="15" eb="17">
      <t>ジギョウ</t>
    </rPh>
    <rPh sb="21" eb="26">
      <t>ヒヨウタイコウカ</t>
    </rPh>
    <rPh sb="26" eb="28">
      <t>ブンセキ</t>
    </rPh>
    <rPh sb="29" eb="31">
      <t>ジッシ</t>
    </rPh>
    <rPh sb="37" eb="39">
      <t>ヘイセイ</t>
    </rPh>
    <rPh sb="41" eb="42">
      <t>ネン</t>
    </rPh>
    <phoneticPr fontId="13"/>
  </si>
  <si>
    <t>　　　３月３１日付け１９精算９４２６号農林水産省生産局長通知）により算出した、費用対効果</t>
    <rPh sb="4" eb="5">
      <t>ガツ</t>
    </rPh>
    <rPh sb="7" eb="8">
      <t>ニチ</t>
    </rPh>
    <rPh sb="8" eb="9">
      <t>ツ</t>
    </rPh>
    <rPh sb="12" eb="14">
      <t>セイサン</t>
    </rPh>
    <rPh sb="18" eb="19">
      <t>ゴウ</t>
    </rPh>
    <rPh sb="19" eb="21">
      <t>ノウリン</t>
    </rPh>
    <rPh sb="21" eb="24">
      <t>スイサンショウ</t>
    </rPh>
    <rPh sb="24" eb="26">
      <t>セイサン</t>
    </rPh>
    <rPh sb="26" eb="27">
      <t>キョク</t>
    </rPh>
    <rPh sb="27" eb="28">
      <t>チョウ</t>
    </rPh>
    <rPh sb="28" eb="30">
      <t>ツウチ</t>
    </rPh>
    <rPh sb="34" eb="36">
      <t>サンシュツ</t>
    </rPh>
    <rPh sb="39" eb="41">
      <t>ヒヨウ</t>
    </rPh>
    <rPh sb="41" eb="42">
      <t>タイ</t>
    </rPh>
    <rPh sb="42" eb="44">
      <t>コウカ</t>
    </rPh>
    <phoneticPr fontId="13"/>
  </si>
  <si>
    <t>　　　分析（投資効率）に係る資料を整備地域（地区）ごとに添付すること。</t>
    <rPh sb="3" eb="5">
      <t>ブンセキ</t>
    </rPh>
    <rPh sb="6" eb="8">
      <t>トウシ</t>
    </rPh>
    <rPh sb="8" eb="10">
      <t>コウリツ</t>
    </rPh>
    <rPh sb="12" eb="13">
      <t>カカ</t>
    </rPh>
    <rPh sb="14" eb="16">
      <t>シリョウ</t>
    </rPh>
    <rPh sb="17" eb="19">
      <t>セイビ</t>
    </rPh>
    <rPh sb="19" eb="21">
      <t>チイキ</t>
    </rPh>
    <rPh sb="22" eb="24">
      <t>チク</t>
    </rPh>
    <rPh sb="28" eb="30">
      <t>テンプ</t>
    </rPh>
    <phoneticPr fontId="13"/>
  </si>
  <si>
    <t>　　３　国実施要領に準じて、ICTを活用した箱わな等の捕獲機材又はその他の被害を及ぼす</t>
    <rPh sb="4" eb="5">
      <t>コク</t>
    </rPh>
    <rPh sb="5" eb="7">
      <t>ジッシ</t>
    </rPh>
    <rPh sb="7" eb="9">
      <t>ヨウリョウ</t>
    </rPh>
    <rPh sb="10" eb="11">
      <t>ジュン</t>
    </rPh>
    <phoneticPr fontId="13"/>
  </si>
  <si>
    <t>鳥獣の効率的な捕獲に資する捕獲機材を一体的に整備し、電気柵を設置する場合の安</t>
    <phoneticPr fontId="13"/>
  </si>
  <si>
    <t>全性を確認すること。</t>
  </si>
  <si>
    <t>　　４　各地域の有害捕獲活動を進める際にその捕獲効率を高めるため、本施設整備がどの</t>
    <rPh sb="4" eb="7">
      <t>カクチイキ</t>
    </rPh>
    <rPh sb="8" eb="10">
      <t>ユウガイ</t>
    </rPh>
    <rPh sb="10" eb="12">
      <t>ホカク</t>
    </rPh>
    <rPh sb="12" eb="14">
      <t>カツドウ</t>
    </rPh>
    <rPh sb="15" eb="16">
      <t>スス</t>
    </rPh>
    <rPh sb="18" eb="19">
      <t>サイ</t>
    </rPh>
    <rPh sb="22" eb="24">
      <t>ホカク</t>
    </rPh>
    <rPh sb="24" eb="26">
      <t>コウリツ</t>
    </rPh>
    <rPh sb="27" eb="28">
      <t>タカ</t>
    </rPh>
    <rPh sb="33" eb="34">
      <t>ホン</t>
    </rPh>
    <rPh sb="34" eb="36">
      <t>シセツ</t>
    </rPh>
    <rPh sb="36" eb="38">
      <t>セイビ</t>
    </rPh>
    <phoneticPr fontId="13"/>
  </si>
  <si>
    <t>　　　ように寄与するか具体的に必ず記載すること。</t>
    <rPh sb="6" eb="8">
      <t>キヨ</t>
    </rPh>
    <rPh sb="11" eb="14">
      <t>グタイテキ</t>
    </rPh>
    <rPh sb="15" eb="16">
      <t>カナラ</t>
    </rPh>
    <rPh sb="17" eb="19">
      <t>キサイ</t>
    </rPh>
    <phoneticPr fontId="13"/>
  </si>
  <si>
    <t>10　福島県クマ特別対策事業</t>
    <rPh sb="3" eb="6">
      <t>フクシマケン</t>
    </rPh>
    <rPh sb="8" eb="10">
      <t>トクベツ</t>
    </rPh>
    <rPh sb="10" eb="12">
      <t>タイサク</t>
    </rPh>
    <rPh sb="12" eb="14">
      <t>ジギョウ</t>
    </rPh>
    <phoneticPr fontId="4"/>
  </si>
  <si>
    <t>（１）捕獲活動経費</t>
    <rPh sb="3" eb="5">
      <t>ホカク</t>
    </rPh>
    <rPh sb="5" eb="7">
      <t>カツドウ</t>
    </rPh>
    <rPh sb="7" eb="9">
      <t>ケイヒ</t>
    </rPh>
    <phoneticPr fontId="4"/>
  </si>
  <si>
    <t>（２）クマ用捕獲罠</t>
    <rPh sb="5" eb="6">
      <t>ヨウ</t>
    </rPh>
    <rPh sb="6" eb="9">
      <t>ホカクワナ</t>
    </rPh>
    <phoneticPr fontId="4"/>
  </si>
  <si>
    <t>（３）捕獲通知機器</t>
    <rPh sb="3" eb="5">
      <t>ホカク</t>
    </rPh>
    <rPh sb="5" eb="7">
      <t>ツウチ</t>
    </rPh>
    <rPh sb="7" eb="9">
      <t>キキ</t>
    </rPh>
    <phoneticPr fontId="4"/>
  </si>
  <si>
    <t>（５）総事業費</t>
    <rPh sb="3" eb="7">
      <t>ソウジギョウヒ</t>
    </rPh>
    <phoneticPr fontId="4"/>
  </si>
  <si>
    <t>　うち国庫交付金</t>
    <rPh sb="3" eb="5">
      <t>コッコ</t>
    </rPh>
    <rPh sb="5" eb="8">
      <t>コウフキン</t>
    </rPh>
    <phoneticPr fontId="4"/>
  </si>
  <si>
    <t>Ⅳ</t>
    <phoneticPr fontId="13"/>
  </si>
  <si>
    <t>経費の配分及び負担区分</t>
    <rPh sb="0" eb="2">
      <t>ケイヒ</t>
    </rPh>
    <rPh sb="3" eb="5">
      <t>ハイブン</t>
    </rPh>
    <rPh sb="5" eb="6">
      <t>オヨ</t>
    </rPh>
    <rPh sb="7" eb="9">
      <t>フタン</t>
    </rPh>
    <rPh sb="9" eb="11">
      <t>クブン</t>
    </rPh>
    <phoneticPr fontId="13"/>
  </si>
  <si>
    <t>負担区分（円）</t>
    <rPh sb="0" eb="2">
      <t>フタン</t>
    </rPh>
    <rPh sb="2" eb="4">
      <t>クブン</t>
    </rPh>
    <rPh sb="5" eb="6">
      <t>エン</t>
    </rPh>
    <phoneticPr fontId="13"/>
  </si>
  <si>
    <t>区分</t>
    <rPh sb="0" eb="2">
      <t>クブン</t>
    </rPh>
    <phoneticPr fontId="13"/>
  </si>
  <si>
    <t>事業に要する経費</t>
    <rPh sb="0" eb="2">
      <t>ジギョウ</t>
    </rPh>
    <rPh sb="3" eb="4">
      <t>ヨウ</t>
    </rPh>
    <rPh sb="6" eb="8">
      <t>ケイヒ</t>
    </rPh>
    <phoneticPr fontId="13"/>
  </si>
  <si>
    <t>（又は要した経費）</t>
    <rPh sb="1" eb="2">
      <t>マタ</t>
    </rPh>
    <rPh sb="3" eb="4">
      <t>ヨウ</t>
    </rPh>
    <rPh sb="6" eb="8">
      <t>ケイヒ</t>
    </rPh>
    <phoneticPr fontId="13"/>
  </si>
  <si>
    <t>（A)+（B)+（C)</t>
    <phoneticPr fontId="13"/>
  </si>
  <si>
    <t>国庫（A)</t>
    <rPh sb="0" eb="2">
      <t>コッコ</t>
    </rPh>
    <phoneticPr fontId="13"/>
  </si>
  <si>
    <t>県費（B)</t>
    <rPh sb="0" eb="1">
      <t>ケン</t>
    </rPh>
    <rPh sb="1" eb="2">
      <t>ヒ</t>
    </rPh>
    <phoneticPr fontId="13"/>
  </si>
  <si>
    <t>（C)</t>
    <phoneticPr fontId="13"/>
  </si>
  <si>
    <t>（円）</t>
    <rPh sb="1" eb="2">
      <t>エン</t>
    </rPh>
    <phoneticPr fontId="13"/>
  </si>
  <si>
    <t>鳥獣被害防止総合対策交付金</t>
    <rPh sb="0" eb="2">
      <t>チョウジュウ</t>
    </rPh>
    <rPh sb="2" eb="4">
      <t>ヒガイ</t>
    </rPh>
    <rPh sb="4" eb="6">
      <t>ボウシ</t>
    </rPh>
    <rPh sb="6" eb="8">
      <t>ソウゴウ</t>
    </rPh>
    <rPh sb="8" eb="10">
      <t>タイサク</t>
    </rPh>
    <rPh sb="10" eb="13">
      <t>コウフキン</t>
    </rPh>
    <phoneticPr fontId="13"/>
  </si>
  <si>
    <t>1　推進事業</t>
    <rPh sb="2" eb="4">
      <t>スイシン</t>
    </rPh>
    <rPh sb="4" eb="6">
      <t>ジギョウ</t>
    </rPh>
    <phoneticPr fontId="13"/>
  </si>
  <si>
    <t>（１）鳥獣被害防止総合支援事業</t>
    <rPh sb="3" eb="5">
      <t>チョウジュウ</t>
    </rPh>
    <rPh sb="5" eb="7">
      <t>ヒガイ</t>
    </rPh>
    <rPh sb="7" eb="9">
      <t>ボウシ</t>
    </rPh>
    <rPh sb="9" eb="11">
      <t>ソウゴウ</t>
    </rPh>
    <rPh sb="11" eb="13">
      <t>シエン</t>
    </rPh>
    <rPh sb="13" eb="15">
      <t>ジギョウ</t>
    </rPh>
    <phoneticPr fontId="13"/>
  </si>
  <si>
    <t>　ア　被害防止活動推進</t>
    <rPh sb="3" eb="5">
      <t>ヒガイ</t>
    </rPh>
    <rPh sb="5" eb="7">
      <t>ボウシ</t>
    </rPh>
    <rPh sb="7" eb="9">
      <t>カツドウ</t>
    </rPh>
    <rPh sb="9" eb="11">
      <t>スイシン</t>
    </rPh>
    <phoneticPr fontId="13"/>
  </si>
  <si>
    <t>　イ　実施隊特定活動</t>
    <rPh sb="3" eb="5">
      <t>ジッシ</t>
    </rPh>
    <rPh sb="5" eb="6">
      <t>タイ</t>
    </rPh>
    <rPh sb="6" eb="8">
      <t>トクテイ</t>
    </rPh>
    <rPh sb="8" eb="10">
      <t>カツドウ</t>
    </rPh>
    <phoneticPr fontId="13"/>
  </si>
  <si>
    <t>　ウ　ICT等新技術実証</t>
    <rPh sb="6" eb="7">
      <t>トウ</t>
    </rPh>
    <rPh sb="7" eb="10">
      <t>シンギジュツ</t>
    </rPh>
    <rPh sb="10" eb="12">
      <t>ジッショウ</t>
    </rPh>
    <phoneticPr fontId="13"/>
  </si>
  <si>
    <t xml:space="preserve">  エ　農業者団体等民間団体</t>
    <rPh sb="4" eb="7">
      <t>ノウギョウシャ</t>
    </rPh>
    <rPh sb="7" eb="9">
      <t>ダンタイ</t>
    </rPh>
    <rPh sb="9" eb="10">
      <t>トウ</t>
    </rPh>
    <rPh sb="10" eb="12">
      <t>ミンカン</t>
    </rPh>
    <rPh sb="12" eb="14">
      <t>ダンタイ</t>
    </rPh>
    <phoneticPr fontId="13"/>
  </si>
  <si>
    <t>被害防止活動</t>
    <rPh sb="0" eb="2">
      <t>ヒガイ</t>
    </rPh>
    <rPh sb="2" eb="4">
      <t>ボウシ</t>
    </rPh>
    <rPh sb="4" eb="6">
      <t>カツドウ</t>
    </rPh>
    <phoneticPr fontId="13"/>
  </si>
  <si>
    <t>　オ　ジビエ等の利活用拡大に向け</t>
    <rPh sb="6" eb="7">
      <t>トウ</t>
    </rPh>
    <rPh sb="8" eb="11">
      <t>リカツヨウ</t>
    </rPh>
    <rPh sb="11" eb="13">
      <t>カクダイ</t>
    </rPh>
    <rPh sb="14" eb="15">
      <t>ム</t>
    </rPh>
    <phoneticPr fontId="13"/>
  </si>
  <si>
    <t>　　　た地域の取組</t>
    <rPh sb="4" eb="6">
      <t>チイキ</t>
    </rPh>
    <rPh sb="7" eb="9">
      <t>トリクミ</t>
    </rPh>
    <phoneticPr fontId="13"/>
  </si>
  <si>
    <t>　　（ア）　販売拡大促進</t>
    <rPh sb="6" eb="8">
      <t>ハンバイ</t>
    </rPh>
    <rPh sb="8" eb="10">
      <t>カクダイ</t>
    </rPh>
    <rPh sb="10" eb="12">
      <t>ソクシン</t>
    </rPh>
    <phoneticPr fontId="13"/>
  </si>
  <si>
    <t>　　（イ）　搬入促進支援</t>
    <rPh sb="6" eb="8">
      <t>ハンニュウ</t>
    </rPh>
    <rPh sb="8" eb="10">
      <t>ソクシン</t>
    </rPh>
    <rPh sb="10" eb="12">
      <t>シエン</t>
    </rPh>
    <phoneticPr fontId="13"/>
  </si>
  <si>
    <t>　　（ウ）　処理加工施設の人材育成</t>
    <rPh sb="6" eb="12">
      <t>ショリカコウシセツ</t>
    </rPh>
    <rPh sb="13" eb="17">
      <t>ジンザイイクセイ</t>
    </rPh>
    <phoneticPr fontId="4"/>
  </si>
  <si>
    <t>　　（エ）　ICTの活用による情報管理</t>
    <rPh sb="10" eb="12">
      <t>カツヨウ</t>
    </rPh>
    <rPh sb="15" eb="17">
      <t>ジョウホウ</t>
    </rPh>
    <rPh sb="17" eb="19">
      <t>カンリ</t>
    </rPh>
    <phoneticPr fontId="4"/>
  </si>
  <si>
    <t>　　　　の効率化</t>
    <phoneticPr fontId="4"/>
  </si>
  <si>
    <t>　　（オ）　放射性物質影響地域のジ</t>
    <rPh sb="6" eb="15">
      <t>ホウシャセイブッシツエイキョウチイキ</t>
    </rPh>
    <phoneticPr fontId="4"/>
  </si>
  <si>
    <t>　　　　ビエ活用推進</t>
    <phoneticPr fontId="4"/>
  </si>
  <si>
    <t>　　等支援</t>
    <rPh sb="2" eb="3">
      <t>トウ</t>
    </rPh>
    <rPh sb="3" eb="5">
      <t>シエン</t>
    </rPh>
    <phoneticPr fontId="13"/>
  </si>
  <si>
    <t>（2）鳥獣被害防止緊急捕獲活動</t>
    <rPh sb="3" eb="5">
      <t>チョウジュウ</t>
    </rPh>
    <rPh sb="5" eb="7">
      <t>ヒガイ</t>
    </rPh>
    <rPh sb="7" eb="9">
      <t>ボウシ</t>
    </rPh>
    <rPh sb="9" eb="11">
      <t>キンキュウ</t>
    </rPh>
    <rPh sb="11" eb="13">
      <t>ホカク</t>
    </rPh>
    <rPh sb="13" eb="15">
      <t>カツドウ</t>
    </rPh>
    <phoneticPr fontId="13"/>
  </si>
  <si>
    <t>　</t>
    <phoneticPr fontId="13"/>
  </si>
  <si>
    <t>支援事業</t>
    <rPh sb="0" eb="2">
      <t>シエン</t>
    </rPh>
    <rPh sb="2" eb="4">
      <t>ジギョウ</t>
    </rPh>
    <phoneticPr fontId="13"/>
  </si>
  <si>
    <t>２　整備事業</t>
    <rPh sb="2" eb="4">
      <t>セイビ</t>
    </rPh>
    <rPh sb="4" eb="6">
      <t>ジギョウ</t>
    </rPh>
    <phoneticPr fontId="13"/>
  </si>
  <si>
    <t>（1）鳥獣被害防止総合支援事業</t>
    <rPh sb="3" eb="5">
      <t>チョウジュウ</t>
    </rPh>
    <rPh sb="5" eb="7">
      <t>ヒガイ</t>
    </rPh>
    <rPh sb="7" eb="9">
      <t>ボウシ</t>
    </rPh>
    <rPh sb="9" eb="11">
      <t>ソウゴウ</t>
    </rPh>
    <rPh sb="11" eb="13">
      <t>シエン</t>
    </rPh>
    <rPh sb="13" eb="15">
      <t>ジギョウ</t>
    </rPh>
    <phoneticPr fontId="13"/>
  </si>
  <si>
    <t>　ア　鳥獣被害防止施設</t>
    <rPh sb="3" eb="5">
      <t>チョウジュウ</t>
    </rPh>
    <rPh sb="5" eb="7">
      <t>ヒガイ</t>
    </rPh>
    <rPh sb="7" eb="9">
      <t>ボウシ</t>
    </rPh>
    <rPh sb="9" eb="11">
      <t>シセツ</t>
    </rPh>
    <phoneticPr fontId="13"/>
  </si>
  <si>
    <t>　　（ア）　新規整備</t>
    <rPh sb="6" eb="8">
      <t>シンキ</t>
    </rPh>
    <rPh sb="8" eb="10">
      <t>セイビ</t>
    </rPh>
    <phoneticPr fontId="13"/>
  </si>
  <si>
    <t>　　（イ）　再編整備</t>
    <rPh sb="6" eb="8">
      <t>サイヘン</t>
    </rPh>
    <rPh sb="8" eb="10">
      <t>セイビ</t>
    </rPh>
    <phoneticPr fontId="13"/>
  </si>
  <si>
    <t>　イ　処理加工施設</t>
    <rPh sb="3" eb="5">
      <t>ショリ</t>
    </rPh>
    <rPh sb="5" eb="7">
      <t>カコウ</t>
    </rPh>
    <rPh sb="7" eb="9">
      <t>シセツ</t>
    </rPh>
    <phoneticPr fontId="13"/>
  </si>
  <si>
    <t>　　（ア）　食肉利用等施設</t>
    <rPh sb="6" eb="8">
      <t>ショクニク</t>
    </rPh>
    <rPh sb="8" eb="10">
      <t>リヨウ</t>
    </rPh>
    <rPh sb="10" eb="11">
      <t>トウ</t>
    </rPh>
    <rPh sb="11" eb="13">
      <t>シセツ</t>
    </rPh>
    <phoneticPr fontId="13"/>
  </si>
  <si>
    <t>　　（イ）　焼却施設</t>
    <rPh sb="6" eb="8">
      <t>ショウキャク</t>
    </rPh>
    <rPh sb="8" eb="10">
      <t>シセツ</t>
    </rPh>
    <phoneticPr fontId="13"/>
  </si>
  <si>
    <t>　ウ　捕獲技術高度化施設</t>
    <rPh sb="3" eb="5">
      <t>ホカク</t>
    </rPh>
    <rPh sb="5" eb="7">
      <t>ギジュツ</t>
    </rPh>
    <rPh sb="7" eb="10">
      <t>コウドカ</t>
    </rPh>
    <rPh sb="10" eb="12">
      <t>シセツ</t>
    </rPh>
    <phoneticPr fontId="13"/>
  </si>
  <si>
    <t>　エ　地域提案</t>
    <rPh sb="3" eb="5">
      <t>チイキ</t>
    </rPh>
    <rPh sb="5" eb="7">
      <t>テイアン</t>
    </rPh>
    <phoneticPr fontId="13"/>
  </si>
  <si>
    <r>
      <t>（２）</t>
    </r>
    <r>
      <rPr>
        <sz val="9"/>
        <rFont val="ＭＳ Ｐ明朝"/>
        <family val="1"/>
        <charset val="128"/>
      </rPr>
      <t>鳥獣被害防止対策促進支援事業</t>
    </r>
    <rPh sb="3" eb="5">
      <t>チョウジュウ</t>
    </rPh>
    <rPh sb="5" eb="7">
      <t>ヒガイ</t>
    </rPh>
    <rPh sb="7" eb="9">
      <t>ボウシ</t>
    </rPh>
    <rPh sb="9" eb="11">
      <t>タイサク</t>
    </rPh>
    <rPh sb="11" eb="13">
      <t>ソクシン</t>
    </rPh>
    <phoneticPr fontId="13"/>
  </si>
  <si>
    <t>（３）シカ・クマ特別対策等事業</t>
    <rPh sb="8" eb="10">
      <t>トクベツ</t>
    </rPh>
    <rPh sb="10" eb="12">
      <t>タイサク</t>
    </rPh>
    <rPh sb="12" eb="13">
      <t>トウ</t>
    </rPh>
    <rPh sb="13" eb="15">
      <t>ジギョウ</t>
    </rPh>
    <phoneticPr fontId="13"/>
  </si>
  <si>
    <t>（４）スマート捕獲等普及加速化事業</t>
    <rPh sb="7" eb="17">
      <t>ホカクトウフキュウカソクカジギョウ</t>
    </rPh>
    <phoneticPr fontId="13"/>
  </si>
  <si>
    <t>（５）福島県クマ特別対策事業</t>
    <phoneticPr fontId="4"/>
  </si>
  <si>
    <t>小計</t>
    <rPh sb="0" eb="2">
      <t>ショウケイ</t>
    </rPh>
    <phoneticPr fontId="13"/>
  </si>
  <si>
    <t>イノシシ等有害捕獲促進事業</t>
    <rPh sb="4" eb="5">
      <t>トウ</t>
    </rPh>
    <rPh sb="5" eb="7">
      <t>ユウガイ</t>
    </rPh>
    <rPh sb="7" eb="9">
      <t>ホカク</t>
    </rPh>
    <rPh sb="9" eb="11">
      <t>ソクシン</t>
    </rPh>
    <rPh sb="11" eb="13">
      <t>ジギョウ</t>
    </rPh>
    <phoneticPr fontId="13"/>
  </si>
  <si>
    <t>１　有害捕獲促進</t>
    <rPh sb="2" eb="4">
      <t>ユウガイ</t>
    </rPh>
    <rPh sb="4" eb="6">
      <t>ホカク</t>
    </rPh>
    <rPh sb="6" eb="8">
      <t>ソクシン</t>
    </rPh>
    <phoneticPr fontId="13"/>
  </si>
  <si>
    <t>２　新技術を活用した有害捕獲促進</t>
    <rPh sb="2" eb="5">
      <t>シンギジュツ</t>
    </rPh>
    <rPh sb="6" eb="8">
      <t>カツヨウ</t>
    </rPh>
    <phoneticPr fontId="13"/>
  </si>
  <si>
    <t>３　被害防止施設等整備</t>
    <rPh sb="2" eb="4">
      <t>ヒガイ</t>
    </rPh>
    <rPh sb="4" eb="6">
      <t>ボウシ</t>
    </rPh>
    <rPh sb="6" eb="8">
      <t>シセツ</t>
    </rPh>
    <rPh sb="8" eb="9">
      <t>トウ</t>
    </rPh>
    <rPh sb="9" eb="11">
      <t>セイビ</t>
    </rPh>
    <phoneticPr fontId="13"/>
  </si>
  <si>
    <t>合計</t>
    <rPh sb="0" eb="2">
      <t>ゴウケイ</t>
    </rPh>
    <phoneticPr fontId="13"/>
  </si>
  <si>
    <t>Ⅴ</t>
    <phoneticPr fontId="13"/>
  </si>
  <si>
    <t>事業完了予定（又は完了）</t>
    <rPh sb="0" eb="2">
      <t>ジギョウ</t>
    </rPh>
    <rPh sb="2" eb="4">
      <t>カンリョウ</t>
    </rPh>
    <rPh sb="4" eb="6">
      <t>ヨテイ</t>
    </rPh>
    <rPh sb="7" eb="8">
      <t>マタ</t>
    </rPh>
    <rPh sb="9" eb="11">
      <t>カンリョウ</t>
    </rPh>
    <phoneticPr fontId="13"/>
  </si>
  <si>
    <t>○年○月○日</t>
    <rPh sb="1" eb="2">
      <t>ネン</t>
    </rPh>
    <rPh sb="3" eb="4">
      <t>ガツ</t>
    </rPh>
    <rPh sb="5" eb="6">
      <t>ニチ</t>
    </rPh>
    <phoneticPr fontId="13"/>
  </si>
  <si>
    <t>Ⅵ</t>
    <phoneticPr fontId="13"/>
  </si>
  <si>
    <t>１　規約、定款、寄付行為等及び収支予算（又は収支決算）</t>
    <rPh sb="2" eb="4">
      <t>キヤク</t>
    </rPh>
    <rPh sb="5" eb="7">
      <t>テイカン</t>
    </rPh>
    <rPh sb="8" eb="10">
      <t>キフ</t>
    </rPh>
    <rPh sb="10" eb="12">
      <t>コウイ</t>
    </rPh>
    <rPh sb="12" eb="13">
      <t>トウ</t>
    </rPh>
    <rPh sb="13" eb="14">
      <t>オヨ</t>
    </rPh>
    <rPh sb="15" eb="17">
      <t>シュウシ</t>
    </rPh>
    <rPh sb="17" eb="19">
      <t>ヨサン</t>
    </rPh>
    <rPh sb="20" eb="21">
      <t>マタ</t>
    </rPh>
    <rPh sb="22" eb="24">
      <t>シュウシ</t>
    </rPh>
    <rPh sb="24" eb="26">
      <t>ケッサン</t>
    </rPh>
    <phoneticPr fontId="13"/>
  </si>
  <si>
    <t>２　交付申請書にあたっては実施設計書及び予算書の写し又は予算に関する確約書（ただし、実施</t>
    <rPh sb="2" eb="4">
      <t>コウフ</t>
    </rPh>
    <rPh sb="4" eb="6">
      <t>シンセイ</t>
    </rPh>
    <rPh sb="6" eb="7">
      <t>ショ</t>
    </rPh>
    <rPh sb="13" eb="15">
      <t>ジッシ</t>
    </rPh>
    <rPh sb="15" eb="17">
      <t>セッケイ</t>
    </rPh>
    <rPh sb="17" eb="18">
      <t>ショ</t>
    </rPh>
    <rPh sb="18" eb="19">
      <t>オヨ</t>
    </rPh>
    <rPh sb="20" eb="23">
      <t>ヨサンショ</t>
    </rPh>
    <rPh sb="24" eb="25">
      <t>ウツ</t>
    </rPh>
    <rPh sb="26" eb="27">
      <t>マタ</t>
    </rPh>
    <rPh sb="28" eb="30">
      <t>ヨサン</t>
    </rPh>
    <rPh sb="31" eb="32">
      <t>カン</t>
    </rPh>
    <rPh sb="34" eb="37">
      <t>カクヤクショ</t>
    </rPh>
    <rPh sb="42" eb="44">
      <t>ジッシ</t>
    </rPh>
    <phoneticPr fontId="13"/>
  </si>
  <si>
    <t>　設計書を事業実施計画書に添付している場合は省略できる。）</t>
    <rPh sb="1" eb="4">
      <t>セッケイショ</t>
    </rPh>
    <rPh sb="5" eb="7">
      <t>ジギョウ</t>
    </rPh>
    <rPh sb="7" eb="9">
      <t>ジッシ</t>
    </rPh>
    <rPh sb="9" eb="11">
      <t>ケイカク</t>
    </rPh>
    <rPh sb="11" eb="12">
      <t>ショ</t>
    </rPh>
    <rPh sb="13" eb="15">
      <t>テンプ</t>
    </rPh>
    <rPh sb="19" eb="21">
      <t>バアイ</t>
    </rPh>
    <rPh sb="22" eb="24">
      <t>ショウリャク</t>
    </rPh>
    <phoneticPr fontId="13"/>
  </si>
  <si>
    <t>３　関係団体へ委託する場合は、その委託契約書（案）（又は写し）</t>
    <rPh sb="2" eb="4">
      <t>カンケイ</t>
    </rPh>
    <rPh sb="4" eb="6">
      <t>ダンタイ</t>
    </rPh>
    <rPh sb="7" eb="9">
      <t>イタク</t>
    </rPh>
    <rPh sb="11" eb="13">
      <t>バアイ</t>
    </rPh>
    <rPh sb="17" eb="19">
      <t>イタク</t>
    </rPh>
    <rPh sb="19" eb="22">
      <t>ケイヤクショ</t>
    </rPh>
    <rPh sb="23" eb="24">
      <t>アン</t>
    </rPh>
    <rPh sb="26" eb="27">
      <t>マタ</t>
    </rPh>
    <rPh sb="28" eb="29">
      <t>ウツ</t>
    </rPh>
    <phoneticPr fontId="13"/>
  </si>
  <si>
    <t>４　実績報告の際は、支払経費ごとの内訳を記載した帳簿等の写し</t>
    <rPh sb="2" eb="4">
      <t>ジッセキ</t>
    </rPh>
    <rPh sb="4" eb="6">
      <t>ホウコク</t>
    </rPh>
    <rPh sb="7" eb="8">
      <t>サイ</t>
    </rPh>
    <rPh sb="10" eb="12">
      <t>シハライ</t>
    </rPh>
    <rPh sb="12" eb="14">
      <t>ケイヒ</t>
    </rPh>
    <rPh sb="17" eb="19">
      <t>ウチワケ</t>
    </rPh>
    <rPh sb="20" eb="22">
      <t>キサイ</t>
    </rPh>
    <rPh sb="24" eb="26">
      <t>チョウボ</t>
    </rPh>
    <rPh sb="26" eb="27">
      <t>トウ</t>
    </rPh>
    <rPh sb="28" eb="29">
      <t>ウツ</t>
    </rPh>
    <phoneticPr fontId="13"/>
  </si>
  <si>
    <t>５　実績報告書にあっては、出来高設計書（ただし、最終変更設計書（変更がない場合は当初実施</t>
    <rPh sb="2" eb="4">
      <t>ジッセキ</t>
    </rPh>
    <rPh sb="4" eb="7">
      <t>ホウコクショ</t>
    </rPh>
    <rPh sb="13" eb="16">
      <t>デキダカ</t>
    </rPh>
    <rPh sb="16" eb="19">
      <t>セッケイショ</t>
    </rPh>
    <rPh sb="24" eb="26">
      <t>サイシュウ</t>
    </rPh>
    <rPh sb="26" eb="28">
      <t>ヘンコウ</t>
    </rPh>
    <rPh sb="28" eb="31">
      <t>セッケイショ</t>
    </rPh>
    <rPh sb="32" eb="34">
      <t>ヘンコウ</t>
    </rPh>
    <rPh sb="37" eb="39">
      <t>バアイ</t>
    </rPh>
    <rPh sb="40" eb="42">
      <t>トウショ</t>
    </rPh>
    <rPh sb="42" eb="44">
      <t>ジッシ</t>
    </rPh>
    <phoneticPr fontId="13"/>
  </si>
  <si>
    <t>　設計書）と一致する場合は、一致することが証明できる書面をもって代えることができる。）及び財</t>
    <rPh sb="1" eb="4">
      <t>セッケイショ</t>
    </rPh>
    <rPh sb="6" eb="8">
      <t>イッチ</t>
    </rPh>
    <rPh sb="10" eb="12">
      <t>バアイ</t>
    </rPh>
    <rPh sb="14" eb="16">
      <t>イッチ</t>
    </rPh>
    <rPh sb="21" eb="23">
      <t>ショウメイ</t>
    </rPh>
    <rPh sb="26" eb="28">
      <t>ショメン</t>
    </rPh>
    <rPh sb="32" eb="33">
      <t>カ</t>
    </rPh>
    <rPh sb="43" eb="44">
      <t>オヨ</t>
    </rPh>
    <rPh sb="45" eb="46">
      <t>ザイ</t>
    </rPh>
    <phoneticPr fontId="13"/>
  </si>
  <si>
    <t>　産管理台帳の写し</t>
    <rPh sb="1" eb="2">
      <t>サン</t>
    </rPh>
    <rPh sb="2" eb="4">
      <t>カンリ</t>
    </rPh>
    <rPh sb="4" eb="6">
      <t>ダイチョウ</t>
    </rPh>
    <rPh sb="7" eb="8">
      <t>ウツ</t>
    </rPh>
    <phoneticPr fontId="13"/>
  </si>
  <si>
    <t>６　その他必要な書類</t>
    <rPh sb="4" eb="5">
      <t>タ</t>
    </rPh>
    <rPh sb="5" eb="7">
      <t>ヒツヨウ</t>
    </rPh>
    <rPh sb="8" eb="10">
      <t>ショルイ</t>
    </rPh>
    <phoneticPr fontId="13"/>
  </si>
  <si>
    <t>　注）軽微な変更があった場合においては、計画承認がなされた計画を容易に比較できるよう二段</t>
    <rPh sb="1" eb="2">
      <t>チュウ</t>
    </rPh>
    <rPh sb="3" eb="5">
      <t>ケイビ</t>
    </rPh>
    <rPh sb="6" eb="8">
      <t>ヘンコウ</t>
    </rPh>
    <rPh sb="12" eb="14">
      <t>バアイ</t>
    </rPh>
    <rPh sb="20" eb="22">
      <t>ケイカク</t>
    </rPh>
    <rPh sb="22" eb="24">
      <t>ショウニン</t>
    </rPh>
    <rPh sb="29" eb="31">
      <t>ケイカク</t>
    </rPh>
    <rPh sb="32" eb="34">
      <t>ヨウイ</t>
    </rPh>
    <rPh sb="35" eb="37">
      <t>ヒカク</t>
    </rPh>
    <rPh sb="42" eb="44">
      <t>ニダン</t>
    </rPh>
    <phoneticPr fontId="13"/>
  </si>
  <si>
    <t>　書きとし、変更前を上段（　　）書きとすること。</t>
    <rPh sb="1" eb="2">
      <t>カ</t>
    </rPh>
    <rPh sb="6" eb="8">
      <t>ヘンコウ</t>
    </rPh>
    <rPh sb="8" eb="9">
      <t>マエ</t>
    </rPh>
    <rPh sb="10" eb="12">
      <t>ジョウダン</t>
    </rPh>
    <rPh sb="16" eb="17">
      <t>カ</t>
    </rPh>
    <phoneticPr fontId="13"/>
  </si>
  <si>
    <t>２　被害防止計画の概要</t>
    <rPh sb="2" eb="4">
      <t>ヒガイ</t>
    </rPh>
    <rPh sb="4" eb="6">
      <t>ボウシ</t>
    </rPh>
    <rPh sb="6" eb="8">
      <t>ケイカク</t>
    </rPh>
    <rPh sb="9" eb="11">
      <t>ガイヨウ</t>
    </rPh>
    <phoneticPr fontId="4"/>
  </si>
  <si>
    <t>３　生息環境管理の取組</t>
    <rPh sb="2" eb="4">
      <t>セイソク</t>
    </rPh>
    <rPh sb="4" eb="6">
      <t>カンキョウ</t>
    </rPh>
    <rPh sb="6" eb="8">
      <t>カンリ</t>
    </rPh>
    <rPh sb="9" eb="11">
      <t>トリクミ</t>
    </rPh>
    <phoneticPr fontId="4"/>
  </si>
  <si>
    <t>鳥獣被害防止総合
支援事業での
捕獲実績</t>
    <rPh sb="16" eb="18">
      <t>ホカク</t>
    </rPh>
    <rPh sb="18" eb="20">
      <t>ジッセキ</t>
    </rPh>
    <phoneticPr fontId="4"/>
  </si>
  <si>
    <r>
      <t>１　事業実施主体名</t>
    </r>
    <r>
      <rPr>
        <b/>
        <sz val="11"/>
        <rFont val="ＭＳ Ｐゴシック"/>
        <family val="3"/>
        <charset val="128"/>
      </rPr>
      <t>【必須項目】</t>
    </r>
    <rPh sb="2" eb="9">
      <t>ジギョウジッシシュタイメイ</t>
    </rPh>
    <rPh sb="10" eb="14">
      <t>ヒッスコウモク</t>
    </rPh>
    <phoneticPr fontId="4"/>
  </si>
  <si>
    <r>
      <t>２　総事業費</t>
    </r>
    <r>
      <rPr>
        <b/>
        <sz val="11"/>
        <rFont val="ＭＳ Ｐゴシック"/>
        <family val="3"/>
        <charset val="128"/>
      </rPr>
      <t>【必須項目】</t>
    </r>
    <rPh sb="2" eb="6">
      <t>ソウジギョウヒ</t>
    </rPh>
    <rPh sb="7" eb="11">
      <t>ヒッスコウモク</t>
    </rPh>
    <phoneticPr fontId="4"/>
  </si>
  <si>
    <r>
      <t>３　事業の対象地域</t>
    </r>
    <r>
      <rPr>
        <b/>
        <sz val="11"/>
        <rFont val="ＭＳ Ｐゴシック"/>
        <family val="3"/>
        <charset val="128"/>
      </rPr>
      <t>【必須項目】</t>
    </r>
    <rPh sb="2" eb="4">
      <t>ジギョウ</t>
    </rPh>
    <rPh sb="5" eb="7">
      <t>タイショウ</t>
    </rPh>
    <rPh sb="7" eb="9">
      <t>チイキ</t>
    </rPh>
    <rPh sb="10" eb="14">
      <t>ヒッスコウモク</t>
    </rPh>
    <phoneticPr fontId="4"/>
  </si>
  <si>
    <r>
      <t>４　シカによる被害の状況</t>
    </r>
    <r>
      <rPr>
        <b/>
        <sz val="11"/>
        <rFont val="ＭＳ Ｐゴシック"/>
        <family val="3"/>
        <charset val="128"/>
      </rPr>
      <t>【必須項目】</t>
    </r>
    <rPh sb="7" eb="9">
      <t>ヒガイ</t>
    </rPh>
    <rPh sb="10" eb="12">
      <t>ジョウキョウ</t>
    </rPh>
    <rPh sb="13" eb="17">
      <t>ヒッスコウモク</t>
    </rPh>
    <phoneticPr fontId="4"/>
  </si>
  <si>
    <r>
      <t>○シカ被害の拡大状況</t>
    </r>
    <r>
      <rPr>
        <b/>
        <sz val="11"/>
        <rFont val="ＭＳ Ｐゴシック"/>
        <family val="3"/>
        <charset val="128"/>
      </rPr>
      <t>【必須項目】</t>
    </r>
    <rPh sb="3" eb="5">
      <t>ヒガイ</t>
    </rPh>
    <rPh sb="6" eb="8">
      <t>カクダイ</t>
    </rPh>
    <rPh sb="8" eb="10">
      <t>ジョウキョウ</t>
    </rPh>
    <rPh sb="11" eb="15">
      <t>ヒッスコウモク</t>
    </rPh>
    <phoneticPr fontId="4"/>
  </si>
  <si>
    <r>
      <t>（１）実施体制の整備</t>
    </r>
    <r>
      <rPr>
        <b/>
        <sz val="11"/>
        <rFont val="ＭＳ Ｐゴシック"/>
        <family val="3"/>
        <charset val="128"/>
      </rPr>
      <t>【必須項目】</t>
    </r>
    <rPh sb="3" eb="5">
      <t>ジッシ</t>
    </rPh>
    <rPh sb="5" eb="7">
      <t>タイセイ</t>
    </rPh>
    <rPh sb="8" eb="10">
      <t>セイビ</t>
    </rPh>
    <rPh sb="11" eb="15">
      <t>ヒッスコウモク</t>
    </rPh>
    <phoneticPr fontId="4"/>
  </si>
  <si>
    <r>
      <t>（２）生息状況調査等</t>
    </r>
    <r>
      <rPr>
        <b/>
        <sz val="11"/>
        <rFont val="ＭＳ Ｐゴシック"/>
        <family val="3"/>
        <charset val="128"/>
      </rPr>
      <t>【必須項目】</t>
    </r>
    <rPh sb="3" eb="5">
      <t>セイソク</t>
    </rPh>
    <rPh sb="5" eb="7">
      <t>ジョウキョウ</t>
    </rPh>
    <rPh sb="7" eb="9">
      <t>チョウサ</t>
    </rPh>
    <rPh sb="9" eb="10">
      <t>ナド</t>
    </rPh>
    <phoneticPr fontId="4"/>
  </si>
  <si>
    <r>
      <t>（３）シカの集中捕獲</t>
    </r>
    <r>
      <rPr>
        <b/>
        <sz val="11"/>
        <rFont val="ＭＳ Ｐゴシック"/>
        <family val="3"/>
        <charset val="128"/>
      </rPr>
      <t>【必須項目】</t>
    </r>
    <rPh sb="6" eb="8">
      <t>シュウチュウ</t>
    </rPh>
    <rPh sb="8" eb="10">
      <t>ホカク</t>
    </rPh>
    <phoneticPr fontId="4"/>
  </si>
  <si>
    <r>
      <t>【参考】単価の内訳（単位：円）</t>
    </r>
    <r>
      <rPr>
        <b/>
        <sz val="11"/>
        <rFont val="ＭＳ Ｐゴシック"/>
        <family val="3"/>
        <charset val="128"/>
      </rPr>
      <t>【必須項目】</t>
    </r>
    <rPh sb="1" eb="3">
      <t>サンコウ</t>
    </rPh>
    <rPh sb="4" eb="6">
      <t>タンカ</t>
    </rPh>
    <rPh sb="7" eb="9">
      <t>ウチワケ</t>
    </rPh>
    <rPh sb="10" eb="12">
      <t>タンイ</t>
    </rPh>
    <rPh sb="13" eb="14">
      <t>エン</t>
    </rPh>
    <rPh sb="16" eb="20">
      <t>ヒッスコウモク</t>
    </rPh>
    <phoneticPr fontId="4"/>
  </si>
  <si>
    <r>
      <t>４　クマによる被害の状況</t>
    </r>
    <r>
      <rPr>
        <b/>
        <sz val="11"/>
        <rFont val="ＭＳ Ｐゴシック"/>
        <family val="3"/>
        <charset val="128"/>
      </rPr>
      <t>【必須項目】</t>
    </r>
    <rPh sb="7" eb="9">
      <t>ヒガイ</t>
    </rPh>
    <rPh sb="10" eb="12">
      <t>ジョウキョウ</t>
    </rPh>
    <rPh sb="13" eb="17">
      <t>ヒッスコウモク</t>
    </rPh>
    <phoneticPr fontId="4"/>
  </si>
  <si>
    <r>
      <t>○クマ被害の拡大状況</t>
    </r>
    <r>
      <rPr>
        <b/>
        <sz val="11"/>
        <rFont val="ＭＳ Ｐゴシック"/>
        <family val="3"/>
        <charset val="128"/>
      </rPr>
      <t>【必須項目】</t>
    </r>
    <rPh sb="3" eb="5">
      <t>ヒガイ</t>
    </rPh>
    <rPh sb="6" eb="8">
      <t>カクダイ</t>
    </rPh>
    <rPh sb="8" eb="10">
      <t>ジョウキョウ</t>
    </rPh>
    <rPh sb="11" eb="15">
      <t>ヒッスコウモク</t>
    </rPh>
    <phoneticPr fontId="4"/>
  </si>
  <si>
    <r>
      <t>（１）実施体制の整備</t>
    </r>
    <r>
      <rPr>
        <b/>
        <sz val="11"/>
        <rFont val="ＭＳ Ｐゴシック"/>
        <family val="3"/>
        <charset val="128"/>
      </rPr>
      <t>【必須項目】</t>
    </r>
    <rPh sb="3" eb="5">
      <t>ジッシ</t>
    </rPh>
    <rPh sb="5" eb="7">
      <t>タイセイ</t>
    </rPh>
    <rPh sb="8" eb="10">
      <t>セイビ</t>
    </rPh>
    <phoneticPr fontId="4"/>
  </si>
  <si>
    <r>
      <t>（２）生息状況調査等</t>
    </r>
    <r>
      <rPr>
        <b/>
        <sz val="11"/>
        <rFont val="ＭＳ Ｐゴシック"/>
        <family val="3"/>
        <charset val="128"/>
      </rPr>
      <t>【必須項目】</t>
    </r>
    <rPh sb="3" eb="5">
      <t>セイソク</t>
    </rPh>
    <rPh sb="5" eb="7">
      <t>ジョウキョウ</t>
    </rPh>
    <rPh sb="7" eb="9">
      <t>チョウサ</t>
    </rPh>
    <rPh sb="9" eb="10">
      <t>ナド</t>
    </rPh>
    <rPh sb="11" eb="15">
      <t>ヒッスコウモク</t>
    </rPh>
    <phoneticPr fontId="4"/>
  </si>
  <si>
    <r>
      <t>（３）クマの捕獲</t>
    </r>
    <r>
      <rPr>
        <b/>
        <sz val="11"/>
        <rFont val="ＭＳ Ｐゴシック"/>
        <family val="3"/>
        <charset val="128"/>
      </rPr>
      <t>【必須項目】</t>
    </r>
    <rPh sb="6" eb="8">
      <t>ホカク</t>
    </rPh>
    <phoneticPr fontId="4"/>
  </si>
  <si>
    <r>
      <t>（４）生息環境管理</t>
    </r>
    <r>
      <rPr>
        <b/>
        <sz val="11"/>
        <rFont val="ＭＳ Ｐゴシック"/>
        <family val="3"/>
        <charset val="128"/>
      </rPr>
      <t>【必須項目】</t>
    </r>
    <rPh sb="3" eb="9">
      <t>セイソクカンキョウカンリ</t>
    </rPh>
    <rPh sb="10" eb="14">
      <t>ヒッスコウモク</t>
    </rPh>
    <phoneticPr fontId="4"/>
  </si>
  <si>
    <r>
      <t>【参考】基準年度設定の考え方</t>
    </r>
    <r>
      <rPr>
        <b/>
        <sz val="11"/>
        <rFont val="ＭＳ Ｐゴシック"/>
        <family val="3"/>
        <charset val="128"/>
      </rPr>
      <t>【必須項目】</t>
    </r>
    <rPh sb="1" eb="3">
      <t>サンコウ</t>
    </rPh>
    <rPh sb="4" eb="6">
      <t>キジュン</t>
    </rPh>
    <rPh sb="15" eb="19">
      <t>ヒッスコウモク</t>
    </rPh>
    <phoneticPr fontId="4"/>
  </si>
  <si>
    <r>
      <t>【参考】捕獲目標・実績</t>
    </r>
    <r>
      <rPr>
        <b/>
        <sz val="10"/>
        <rFont val="ＭＳ Ｐゴシック"/>
        <family val="3"/>
        <charset val="128"/>
      </rPr>
      <t>【必須項目】</t>
    </r>
    <rPh sb="1" eb="3">
      <t>サンコウ</t>
    </rPh>
    <rPh sb="4" eb="6">
      <t>ホカク</t>
    </rPh>
    <rPh sb="6" eb="8">
      <t>モクヒョウ</t>
    </rPh>
    <rPh sb="9" eb="11">
      <t>ジッセキ</t>
    </rPh>
    <phoneticPr fontId="4"/>
  </si>
  <si>
    <r>
      <t xml:space="preserve">令和７年度
</t>
    </r>
    <r>
      <rPr>
        <sz val="8"/>
        <rFont val="ＭＳ Ｐゴシック"/>
        <family val="3"/>
        <charset val="128"/>
      </rPr>
      <t>※基準年度が令和７年度以外の場合</t>
    </r>
    <phoneticPr fontId="4"/>
  </si>
  <si>
    <r>
      <t xml:space="preserve">１年目
</t>
    </r>
    <r>
      <rPr>
        <sz val="6"/>
        <rFont val="ＭＳ Ｐゴシック"/>
        <family val="3"/>
        <charset val="128"/>
      </rPr>
      <t>（R7実績）</t>
    </r>
    <rPh sb="1" eb="3">
      <t>ネンメ</t>
    </rPh>
    <rPh sb="7" eb="9">
      <t>ジッセキ</t>
    </rPh>
    <phoneticPr fontId="4"/>
  </si>
  <si>
    <r>
      <t xml:space="preserve">２年目
</t>
    </r>
    <r>
      <rPr>
        <sz val="6"/>
        <rFont val="ＭＳ Ｐゴシック"/>
        <family val="3"/>
        <charset val="128"/>
      </rPr>
      <t>(R8）</t>
    </r>
    <rPh sb="1" eb="3">
      <t>ネンメ</t>
    </rPh>
    <phoneticPr fontId="4"/>
  </si>
  <si>
    <r>
      <t xml:space="preserve">３年目
</t>
    </r>
    <r>
      <rPr>
        <sz val="6"/>
        <rFont val="ＭＳ Ｐゴシック"/>
        <family val="3"/>
        <charset val="128"/>
      </rPr>
      <t>（R9）</t>
    </r>
    <rPh sb="1" eb="3">
      <t>ネンメ</t>
    </rPh>
    <phoneticPr fontId="4"/>
  </si>
  <si>
    <t>　　（ア）シカ特別対策</t>
    <rPh sb="7" eb="9">
      <t>トクベツ</t>
    </rPh>
    <rPh sb="9" eb="11">
      <t>タイサク</t>
    </rPh>
    <phoneticPr fontId="13"/>
  </si>
  <si>
    <t>　　（イ）クマ特別対策</t>
    <rPh sb="7" eb="9">
      <t>トクベツ</t>
    </rPh>
    <rPh sb="9" eb="11">
      <t>タイサク</t>
    </rPh>
    <phoneticPr fontId="13"/>
  </si>
  <si>
    <t>　カ</t>
    <phoneticPr fontId="4"/>
  </si>
  <si>
    <t>鳥獣被害対策実施隊体制強化</t>
    <phoneticPr fontId="4"/>
  </si>
  <si>
    <t>　キ　捕獲サポート体制の構築</t>
    <rPh sb="3" eb="5">
      <t>ホカク</t>
    </rPh>
    <rPh sb="9" eb="11">
      <t>タイセイ</t>
    </rPh>
    <rPh sb="12" eb="14">
      <t>コウチク</t>
    </rPh>
    <phoneticPr fontId="13"/>
  </si>
  <si>
    <t>　ク　簡易的な集合埋設設備の設置</t>
    <rPh sb="3" eb="5">
      <t>カンイ</t>
    </rPh>
    <rPh sb="5" eb="6">
      <t>テキ</t>
    </rPh>
    <rPh sb="7" eb="9">
      <t>シュウゴウ</t>
    </rPh>
    <rPh sb="9" eb="11">
      <t>マイセツ</t>
    </rPh>
    <rPh sb="11" eb="13">
      <t>セツビ</t>
    </rPh>
    <rPh sb="14" eb="16">
      <t>セッチ</t>
    </rPh>
    <phoneticPr fontId="13"/>
  </si>
  <si>
    <t>　　（ア）推進体制の整備</t>
    <rPh sb="5" eb="7">
      <t>スイシン</t>
    </rPh>
    <rPh sb="7" eb="9">
      <t>タイセイ</t>
    </rPh>
    <rPh sb="10" eb="12">
      <t>セイビ</t>
    </rPh>
    <phoneticPr fontId="13"/>
  </si>
  <si>
    <t>　　（イ）有害捕獲</t>
    <rPh sb="5" eb="7">
      <t>ユウガイ</t>
    </rPh>
    <rPh sb="7" eb="9">
      <t>ホカク</t>
    </rPh>
    <phoneticPr fontId="13"/>
  </si>
  <si>
    <t>　　（ウ）被害防除</t>
    <rPh sb="5" eb="7">
      <t>ヒガイ</t>
    </rPh>
    <rPh sb="7" eb="9">
      <t>ボウジョ</t>
    </rPh>
    <phoneticPr fontId="13"/>
  </si>
  <si>
    <t>　　（エ）生息環境管理</t>
    <rPh sb="5" eb="7">
      <t>セイソク</t>
    </rPh>
    <rPh sb="7" eb="9">
      <t>カンキョウ</t>
    </rPh>
    <rPh sb="9" eb="11">
      <t>カンリ</t>
    </rPh>
    <phoneticPr fontId="13"/>
  </si>
  <si>
    <r>
      <t>　　（オ）</t>
    </r>
    <r>
      <rPr>
        <sz val="10"/>
        <rFont val="ＭＳ Ｐ明朝"/>
        <family val="1"/>
        <charset val="128"/>
      </rPr>
      <t>広域柵の再編整備計画策定支援</t>
    </r>
    <rPh sb="5" eb="8">
      <t>コウイキサク</t>
    </rPh>
    <rPh sb="9" eb="19">
      <t>サイヘンセイビケイカクサクテイシエン</t>
    </rPh>
    <phoneticPr fontId="13"/>
  </si>
  <si>
    <t>　　（カ）サル複合対策</t>
    <rPh sb="7" eb="9">
      <t>フクゴウ</t>
    </rPh>
    <rPh sb="9" eb="11">
      <t>タイサク</t>
    </rPh>
    <phoneticPr fontId="13"/>
  </si>
  <si>
    <t>　　（キ）クマ複合対策</t>
    <rPh sb="7" eb="9">
      <t>フクゴウ</t>
    </rPh>
    <rPh sb="9" eb="11">
      <t>タイサク</t>
    </rPh>
    <phoneticPr fontId="13"/>
  </si>
  <si>
    <t>　　（ク）鳥類複合対策</t>
    <rPh sb="5" eb="7">
      <t>チョウルイ</t>
    </rPh>
    <rPh sb="7" eb="9">
      <t>フクゴウ</t>
    </rPh>
    <rPh sb="9" eb="11">
      <t>タイサク</t>
    </rPh>
    <phoneticPr fontId="13"/>
  </si>
  <si>
    <t>　　（ケ）他地域人材活用</t>
    <rPh sb="5" eb="8">
      <t>タチイキ</t>
    </rPh>
    <rPh sb="8" eb="10">
      <t>ジンザイ</t>
    </rPh>
    <rPh sb="10" eb="12">
      <t>カツヨウ</t>
    </rPh>
    <phoneticPr fontId="13"/>
  </si>
  <si>
    <t>　　（コ）ICT等新技術の活用</t>
    <rPh sb="8" eb="9">
      <t>トウ</t>
    </rPh>
    <rPh sb="9" eb="12">
      <t>シンギジュツ</t>
    </rPh>
    <rPh sb="13" eb="15">
      <t>カツヨウ</t>
    </rPh>
    <phoneticPr fontId="13"/>
  </si>
  <si>
    <t>　　（サ）GISを活用した被害対策等</t>
    <rPh sb="9" eb="11">
      <t>カツヨウ</t>
    </rPh>
    <rPh sb="13" eb="15">
      <t>ヒガイ</t>
    </rPh>
    <rPh sb="15" eb="17">
      <t>タイサク</t>
    </rPh>
    <rPh sb="17" eb="18">
      <t>トウ</t>
    </rPh>
    <phoneticPr fontId="13"/>
  </si>
  <si>
    <t>　　　　　の可視化定着支援</t>
    <rPh sb="6" eb="9">
      <t>カシカ</t>
    </rPh>
    <rPh sb="9" eb="11">
      <t>テイチャク</t>
    </rPh>
    <rPh sb="11" eb="13">
      <t>シエン</t>
    </rPh>
    <phoneticPr fontId="13"/>
  </si>
  <si>
    <t>　　（シ）集落点検の促進</t>
    <rPh sb="5" eb="9">
      <t>シュウラクテンケン</t>
    </rPh>
    <rPh sb="10" eb="12">
      <t>ソクシン</t>
    </rPh>
    <phoneticPr fontId="13"/>
  </si>
  <si>
    <t>　　（ス）専門的人材育成・確保</t>
    <rPh sb="5" eb="8">
      <t>センモンテキ</t>
    </rPh>
    <rPh sb="8" eb="10">
      <t>ジンザイ</t>
    </rPh>
    <rPh sb="10" eb="12">
      <t>イクセイ</t>
    </rPh>
    <rPh sb="13" eb="15">
      <t>カクホ</t>
    </rPh>
    <phoneticPr fontId="13"/>
  </si>
  <si>
    <t>　　（ア）大規模緩衝帯整備</t>
    <rPh sb="5" eb="8">
      <t>ダイキボ</t>
    </rPh>
    <rPh sb="8" eb="10">
      <t>カンショウ</t>
    </rPh>
    <rPh sb="10" eb="11">
      <t>タイ</t>
    </rPh>
    <rPh sb="11" eb="13">
      <t>セイビ</t>
    </rPh>
    <phoneticPr fontId="13"/>
  </si>
  <si>
    <t>　　（イ）誘導捕獲柵わな整備</t>
    <rPh sb="5" eb="7">
      <t>ユウドウ</t>
    </rPh>
    <rPh sb="7" eb="9">
      <t>ホカク</t>
    </rPh>
    <rPh sb="9" eb="10">
      <t>サク</t>
    </rPh>
    <rPh sb="12" eb="14">
      <t>セイビ</t>
    </rPh>
    <phoneticPr fontId="13"/>
  </si>
  <si>
    <t>２　整備事業（鳥獣被害防止総合支援事業）の概要</t>
    <rPh sb="2" eb="4">
      <t>セイビ</t>
    </rPh>
    <rPh sb="4" eb="6">
      <t>ジギョウ</t>
    </rPh>
    <rPh sb="7" eb="9">
      <t>チョウジュウ</t>
    </rPh>
    <rPh sb="9" eb="11">
      <t>ヒガイ</t>
    </rPh>
    <rPh sb="11" eb="13">
      <t>ボウシ</t>
    </rPh>
    <rPh sb="13" eb="15">
      <t>ソウゴウ</t>
    </rPh>
    <rPh sb="15" eb="17">
      <t>シエン</t>
    </rPh>
    <rPh sb="17" eb="19">
      <t>ジギョウ</t>
    </rPh>
    <rPh sb="21" eb="23">
      <t>ガイヨウ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</si>
</sst>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411]ge\.m\.d;@"/>
    <numFmt numFmtId="177" formatCode="0;\-0;0"/>
    <numFmt numFmtId="178" formatCode="#,##0;\-#,##0;0"/>
    <numFmt numFmtId="179" formatCode="#,##0_ ;[Red]\-#,##0\ "/>
    <numFmt numFmtId="180" formatCode="0.0"/>
    <numFmt numFmtId="181" formatCode="0&quot;kg&quot;"/>
    <numFmt numFmtId="182" formatCode="#,##0_);[Red]\(#,##0\)"/>
  </numFmts>
  <fonts count="32"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name val="ＭＳ Ｐゴシック"/>
      <family val="3"/>
      <charset val="128"/>
    </font>
    <font>
      <sz val="10"/>
      <name val="ＭＳ Ｐゴシック"/>
      <family val="3"/>
      <charset val="128"/>
    </font>
    <font>
      <sz val="10"/>
      <color indexed="81"/>
      <name val="ＭＳ Ｐゴシック"/>
      <family val="3"/>
      <charset val="128"/>
    </font>
    <font>
      <u/>
      <sz val="8.25"/>
      <color indexed="12"/>
      <name val="ＭＳ Ｐゴシック"/>
      <family val="3"/>
      <charset val="128"/>
    </font>
    <font>
      <sz val="10"/>
      <color rgb="FF000000"/>
      <name val="Times New Roman"/>
      <family val="1"/>
    </font>
    <font>
      <sz val="11"/>
      <color rgb="FF7030A0"/>
      <name val="ＭＳ Ｐゴシック"/>
      <family val="3"/>
      <charset val="128"/>
    </font>
    <font>
      <sz val="14"/>
      <color indexed="81"/>
      <name val="ＭＳ Ｐゴシック"/>
      <family val="3"/>
      <charset val="128"/>
    </font>
    <font>
      <sz val="12"/>
      <name val="ＭＳ 明朝"/>
      <family val="1"/>
      <charset val="128"/>
    </font>
    <font>
      <sz val="6"/>
      <name val="ＭＳ Ｐゴシック"/>
      <family val="2"/>
      <charset val="128"/>
      <scheme val="minor"/>
    </font>
    <font>
      <sz val="11"/>
      <name val="ＭＳ Ｐ明朝"/>
      <family val="1"/>
      <charset val="128"/>
    </font>
    <font>
      <sz val="10"/>
      <name val="ＭＳ Ｐ明朝"/>
      <family val="1"/>
      <charset val="128"/>
    </font>
    <font>
      <sz val="18"/>
      <name val="ＭＳ Ｐ明朝"/>
      <family val="1"/>
      <charset val="128"/>
    </font>
    <font>
      <sz val="9"/>
      <name val="ＭＳ Ｐ明朝"/>
      <family val="1"/>
      <charset val="128"/>
    </font>
    <font>
      <sz val="18"/>
      <name val="ＭＳ Ｐゴシック"/>
      <family val="3"/>
      <charset val="128"/>
    </font>
    <font>
      <sz val="14"/>
      <name val="ＭＳ Ｐゴシック"/>
      <family val="3"/>
      <charset val="128"/>
    </font>
    <font>
      <sz val="22"/>
      <name val="ＭＳ Ｐゴシック"/>
      <family val="3"/>
      <charset val="128"/>
    </font>
    <font>
      <sz val="12"/>
      <name val="ＭＳ Ｐゴシック"/>
      <family val="3"/>
      <charset val="128"/>
    </font>
    <font>
      <strike/>
      <sz val="18"/>
      <name val="ＭＳ Ｐゴシック"/>
      <family val="3"/>
      <charset val="128"/>
    </font>
    <font>
      <b/>
      <sz val="10"/>
      <name val="ＭＳ Ｐゴシック"/>
      <family val="3"/>
      <charset val="128"/>
    </font>
    <font>
      <strike/>
      <sz val="10"/>
      <name val="ＭＳ Ｐゴシック"/>
      <family val="3"/>
      <charset val="128"/>
    </font>
    <font>
      <strike/>
      <sz val="12"/>
      <name val="ＭＳ Ｐゴシック"/>
      <family val="3"/>
      <charset val="128"/>
    </font>
    <font>
      <b/>
      <sz val="12"/>
      <name val="ＭＳ Ｐゴシック"/>
      <family val="3"/>
      <charset val="128"/>
    </font>
    <font>
      <sz val="9"/>
      <name val="ＭＳ Ｐゴシック"/>
      <family val="3"/>
      <charset val="128"/>
    </font>
    <font>
      <b/>
      <sz val="11"/>
      <name val="ＭＳ Ｐゴシック"/>
      <family val="3"/>
      <charset val="128"/>
    </font>
    <font>
      <sz val="8"/>
      <name val="ＭＳ Ｐゴシック"/>
      <family val="3"/>
      <charset val="128"/>
    </font>
    <font>
      <sz val="10"/>
      <name val="ＭＳ 明朝"/>
      <family val="1"/>
      <charset val="128"/>
    </font>
    <font>
      <sz val="10"/>
      <name val="Times New Roman"/>
      <family val="1"/>
    </font>
  </fonts>
  <fills count="5">
    <fill>
      <patternFill patternType="none"/>
    </fill>
    <fill>
      <patternFill patternType="gray125"/>
    </fill>
    <fill>
      <patternFill patternType="solid">
        <fgColor theme="0"/>
        <bgColor indexed="64"/>
      </patternFill>
    </fill>
    <fill>
      <patternFill patternType="solid">
        <fgColor rgb="FFFFFF99"/>
        <bgColor indexed="64"/>
      </patternFill>
    </fill>
    <fill>
      <patternFill patternType="solid">
        <fgColor rgb="FFCCFFFF"/>
        <bgColor indexed="64"/>
      </patternFill>
    </fill>
  </fills>
  <borders count="116">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diagonal/>
    </border>
    <border>
      <left style="thin">
        <color indexed="64"/>
      </left>
      <right style="thin">
        <color indexed="64"/>
      </right>
      <top style="medium">
        <color indexed="64"/>
      </top>
      <bottom/>
      <diagonal/>
    </border>
    <border>
      <left/>
      <right/>
      <top style="medium">
        <color indexed="64"/>
      </top>
      <bottom/>
      <diagonal/>
    </border>
    <border>
      <left style="double">
        <color indexed="64"/>
      </left>
      <right style="double">
        <color indexed="64"/>
      </right>
      <top/>
      <bottom style="thin">
        <color indexed="64"/>
      </bottom>
      <diagonal/>
    </border>
    <border>
      <left style="medium">
        <color indexed="64"/>
      </left>
      <right style="thin">
        <color indexed="64"/>
      </right>
      <top style="thin">
        <color indexed="64"/>
      </top>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top style="medium">
        <color indexed="64"/>
      </top>
      <bottom/>
      <diagonal/>
    </border>
    <border>
      <left/>
      <right style="thin">
        <color indexed="64"/>
      </right>
      <top style="medium">
        <color indexed="64"/>
      </top>
      <bottom style="thin">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medium">
        <color indexed="64"/>
      </left>
      <right/>
      <top style="medium">
        <color indexed="64"/>
      </top>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style="medium">
        <color indexed="64"/>
      </top>
      <bottom/>
      <diagonal/>
    </border>
    <border>
      <left style="medium">
        <color indexed="64"/>
      </left>
      <right/>
      <top/>
      <bottom style="thin">
        <color indexed="64"/>
      </bottom>
      <diagonal/>
    </border>
    <border>
      <left style="medium">
        <color indexed="64"/>
      </left>
      <right/>
      <top style="thin">
        <color indexed="64"/>
      </top>
      <bottom/>
      <diagonal/>
    </border>
    <border>
      <left/>
      <right style="medium">
        <color indexed="64"/>
      </right>
      <top style="thin">
        <color indexed="64"/>
      </top>
      <bottom style="medium">
        <color indexed="64"/>
      </bottom>
      <diagonal/>
    </border>
    <border>
      <left style="thin">
        <color indexed="64"/>
      </left>
      <right style="double">
        <color indexed="64"/>
      </right>
      <top style="thin">
        <color indexed="64"/>
      </top>
      <bottom/>
      <diagonal/>
    </border>
    <border>
      <left style="thin">
        <color indexed="64"/>
      </left>
      <right style="double">
        <color indexed="64"/>
      </right>
      <top/>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diagonalUp="1">
      <left style="thin">
        <color indexed="64"/>
      </left>
      <right style="thin">
        <color indexed="64"/>
      </right>
      <top style="medium">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diagonalUp="1">
      <left/>
      <right style="thin">
        <color indexed="64"/>
      </right>
      <top style="medium">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right style="double">
        <color indexed="64"/>
      </right>
      <top style="medium">
        <color indexed="64"/>
      </top>
      <bottom/>
      <diagonal/>
    </border>
    <border>
      <left/>
      <right style="double">
        <color indexed="64"/>
      </right>
      <top/>
      <bottom style="thin">
        <color indexed="64"/>
      </bottom>
      <diagonal/>
    </border>
    <border>
      <left style="thin">
        <color indexed="64"/>
      </left>
      <right style="double">
        <color indexed="64"/>
      </right>
      <top/>
      <bottom style="medium">
        <color indexed="64"/>
      </bottom>
      <diagonal/>
    </border>
    <border>
      <left/>
      <right style="double">
        <color indexed="64"/>
      </right>
      <top style="thin">
        <color indexed="64"/>
      </top>
      <bottom/>
      <diagonal/>
    </border>
    <border>
      <left style="thin">
        <color theme="1"/>
      </left>
      <right style="thin">
        <color theme="1"/>
      </right>
      <top style="thin">
        <color theme="1"/>
      </top>
      <bottom style="thin">
        <color theme="1"/>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
      <left style="medium">
        <color theme="1"/>
      </left>
      <right style="medium">
        <color theme="1"/>
      </right>
      <top style="medium">
        <color theme="1"/>
      </top>
      <bottom style="thin">
        <color theme="1"/>
      </bottom>
      <diagonal/>
    </border>
    <border>
      <left style="medium">
        <color theme="1"/>
      </left>
      <right style="medium">
        <color theme="1"/>
      </right>
      <top style="thin">
        <color theme="1"/>
      </top>
      <bottom style="thin">
        <color theme="1"/>
      </bottom>
      <diagonal/>
    </border>
    <border>
      <left style="medium">
        <color theme="1"/>
      </left>
      <right style="medium">
        <color theme="1"/>
      </right>
      <top style="thin">
        <color theme="1"/>
      </top>
      <bottom style="medium">
        <color theme="1"/>
      </bottom>
      <diagonal/>
    </border>
    <border>
      <left style="medium">
        <color theme="1"/>
      </left>
      <right style="medium">
        <color theme="1"/>
      </right>
      <top style="thin">
        <color theme="1"/>
      </top>
      <bottom/>
      <diagonal/>
    </border>
    <border>
      <left style="medium">
        <color theme="1"/>
      </left>
      <right style="medium">
        <color theme="1"/>
      </right>
      <top/>
      <bottom style="thin">
        <color theme="1"/>
      </bottom>
      <diagonal/>
    </border>
    <border>
      <left style="medium">
        <color theme="1"/>
      </left>
      <right style="medium">
        <color theme="1"/>
      </right>
      <top/>
      <bottom style="medium">
        <color theme="1"/>
      </bottom>
      <diagonal/>
    </border>
    <border>
      <left style="medium">
        <color theme="1"/>
      </left>
      <right style="medium">
        <color theme="1"/>
      </right>
      <top/>
      <bottom/>
      <diagonal/>
    </border>
    <border>
      <left style="medium">
        <color theme="1"/>
      </left>
      <right style="medium">
        <color theme="1"/>
      </right>
      <top style="medium">
        <color theme="1"/>
      </top>
      <bottom/>
      <diagonal/>
    </border>
    <border>
      <left style="thin">
        <color indexed="64"/>
      </left>
      <right style="thin">
        <color indexed="64"/>
      </right>
      <top style="thin">
        <color theme="1"/>
      </top>
      <bottom/>
      <diagonal/>
    </border>
    <border>
      <left style="thin">
        <color theme="1"/>
      </left>
      <right/>
      <top style="thin">
        <color indexed="64"/>
      </top>
      <bottom style="thin">
        <color theme="1"/>
      </bottom>
      <diagonal/>
    </border>
    <border>
      <left/>
      <right/>
      <top style="thin">
        <color indexed="64"/>
      </top>
      <bottom style="thin">
        <color theme="1"/>
      </bottom>
      <diagonal/>
    </border>
    <border>
      <left/>
      <right style="thin">
        <color theme="1"/>
      </right>
      <top style="thin">
        <color indexed="64"/>
      </top>
      <bottom style="thin">
        <color theme="1"/>
      </bottom>
      <diagonal/>
    </border>
    <border>
      <left style="thin">
        <color indexed="64"/>
      </left>
      <right/>
      <top style="thin">
        <color theme="1"/>
      </top>
      <bottom style="thin">
        <color theme="1"/>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right style="double">
        <color indexed="64"/>
      </right>
      <top style="thin">
        <color indexed="64"/>
      </top>
      <bottom style="thin">
        <color indexed="64"/>
      </bottom>
      <diagonal/>
    </border>
    <border>
      <left style="double">
        <color indexed="64"/>
      </left>
      <right style="double">
        <color indexed="64"/>
      </right>
      <top style="thin">
        <color indexed="64"/>
      </top>
      <bottom style="thin">
        <color indexed="64"/>
      </bottom>
      <diagonal/>
    </border>
    <border>
      <left/>
      <right style="double">
        <color indexed="64"/>
      </right>
      <top style="thin">
        <color indexed="64"/>
      </top>
      <bottom style="medium">
        <color indexed="64"/>
      </bottom>
      <diagonal/>
    </border>
    <border>
      <left style="double">
        <color indexed="64"/>
      </left>
      <right style="double">
        <color indexed="64"/>
      </right>
      <top style="thin">
        <color indexed="64"/>
      </top>
      <bottom style="medium">
        <color indexed="64"/>
      </bottom>
      <diagonal/>
    </border>
    <border>
      <left/>
      <right style="thin">
        <color indexed="64"/>
      </right>
      <top/>
      <bottom style="medium">
        <color indexed="64"/>
      </bottom>
      <diagonal/>
    </border>
    <border>
      <left style="medium">
        <color indexed="64"/>
      </left>
      <right style="thin">
        <color indexed="64"/>
      </right>
      <top/>
      <bottom style="medium">
        <color indexed="64"/>
      </bottom>
      <diagonal/>
    </border>
    <border>
      <left style="double">
        <color indexed="64"/>
      </left>
      <right style="double">
        <color indexed="64"/>
      </right>
      <top/>
      <bottom style="medium">
        <color indexed="64"/>
      </bottom>
      <diagonal/>
    </border>
    <border>
      <left style="thin">
        <color indexed="64"/>
      </left>
      <right style="medium">
        <color indexed="64"/>
      </right>
      <top/>
      <bottom style="medium">
        <color indexed="64"/>
      </bottom>
      <diagonal/>
    </border>
    <border diagonalUp="1">
      <left style="thin">
        <color indexed="64"/>
      </left>
      <right style="thin">
        <color indexed="64"/>
      </right>
      <top/>
      <bottom style="medium">
        <color indexed="64"/>
      </bottom>
      <diagonal style="thin">
        <color indexed="64"/>
      </diagonal>
    </border>
    <border diagonalUp="1">
      <left style="double">
        <color indexed="64"/>
      </left>
      <right style="double">
        <color indexed="64"/>
      </right>
      <top/>
      <bottom style="medium">
        <color indexed="64"/>
      </bottom>
      <diagonal style="thin">
        <color indexed="64"/>
      </diagonal>
    </border>
    <border>
      <left style="double">
        <color indexed="64"/>
      </left>
      <right style="thin">
        <color indexed="64"/>
      </right>
      <top/>
      <bottom style="medium">
        <color indexed="64"/>
      </bottom>
      <diagonal/>
    </border>
    <border diagonalUp="1">
      <left style="thin">
        <color indexed="64"/>
      </left>
      <right style="medium">
        <color indexed="64"/>
      </right>
      <top/>
      <bottom style="medium">
        <color indexed="64"/>
      </bottom>
      <diagonal style="thin">
        <color indexed="64"/>
      </diagonal>
    </border>
    <border>
      <left style="thin">
        <color indexed="64"/>
      </left>
      <right style="double">
        <color indexed="64"/>
      </right>
      <top style="medium">
        <color indexed="64"/>
      </top>
      <bottom/>
      <diagonal/>
    </border>
    <border diagonalUp="1">
      <left style="thin">
        <color indexed="64"/>
      </left>
      <right style="thin">
        <color indexed="64"/>
      </right>
      <top style="medium">
        <color indexed="64"/>
      </top>
      <bottom/>
      <diagonal style="thin">
        <color indexed="64"/>
      </diagonal>
    </border>
    <border diagonalUp="1">
      <left style="double">
        <color indexed="64"/>
      </left>
      <right style="double">
        <color indexed="64"/>
      </right>
      <top style="medium">
        <color indexed="64"/>
      </top>
      <bottom/>
      <diagonal style="thin">
        <color indexed="64"/>
      </diagonal>
    </border>
    <border diagonalUp="1">
      <left style="thin">
        <color indexed="64"/>
      </left>
      <right style="medium">
        <color indexed="64"/>
      </right>
      <top style="medium">
        <color indexed="64"/>
      </top>
      <bottom/>
      <diagonal style="thin">
        <color indexed="64"/>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s>
  <cellStyleXfs count="13">
    <xf numFmtId="0" fontId="0" fillId="0" borderId="0"/>
    <xf numFmtId="38" fontId="3" fillId="0" borderId="0" applyFont="0" applyFill="0" applyBorder="0" applyAlignment="0" applyProtection="0"/>
    <xf numFmtId="38" fontId="5" fillId="0" borderId="0" applyFont="0" applyFill="0" applyBorder="0" applyAlignment="0" applyProtection="0"/>
    <xf numFmtId="38" fontId="5" fillId="0" borderId="0" applyFont="0" applyFill="0" applyBorder="0" applyAlignment="0" applyProtection="0"/>
    <xf numFmtId="0" fontId="5" fillId="0" borderId="0"/>
    <xf numFmtId="0" fontId="3" fillId="0" borderId="0"/>
    <xf numFmtId="38" fontId="3" fillId="0" borderId="0" applyFont="0" applyFill="0" applyBorder="0" applyAlignment="0" applyProtection="0"/>
    <xf numFmtId="0" fontId="9" fillId="0" borderId="0"/>
    <xf numFmtId="38" fontId="3" fillId="0" borderId="0" applyFont="0" applyFill="0" applyBorder="0" applyAlignment="0" applyProtection="0"/>
    <xf numFmtId="0" fontId="3" fillId="0" borderId="0"/>
    <xf numFmtId="0" fontId="2" fillId="0" borderId="0">
      <alignment vertical="center"/>
    </xf>
    <xf numFmtId="0" fontId="1" fillId="0" borderId="0">
      <alignment vertical="center"/>
    </xf>
    <xf numFmtId="38" fontId="1" fillId="0" borderId="0" applyFont="0" applyFill="0" applyBorder="0" applyAlignment="0" applyProtection="0">
      <alignment vertical="center"/>
    </xf>
  </cellStyleXfs>
  <cellXfs count="1196">
    <xf numFmtId="0" fontId="0" fillId="0" borderId="0" xfId="0"/>
    <xf numFmtId="38" fontId="6" fillId="0" borderId="0" xfId="2" applyFont="1" applyFill="1" applyBorder="1" applyProtection="1">
      <protection locked="0"/>
    </xf>
    <xf numFmtId="38" fontId="6" fillId="0" borderId="0" xfId="2" applyFont="1" applyFill="1" applyAlignment="1" applyProtection="1">
      <alignment vertical="center"/>
      <protection locked="0"/>
    </xf>
    <xf numFmtId="38" fontId="6" fillId="0" borderId="0" xfId="2" applyFont="1" applyFill="1" applyProtection="1">
      <protection locked="0"/>
    </xf>
    <xf numFmtId="38" fontId="6" fillId="0" borderId="0" xfId="2" applyFont="1" applyFill="1" applyBorder="1" applyAlignment="1" applyProtection="1">
      <alignment horizontal="left" vertical="center"/>
      <protection locked="0"/>
    </xf>
    <xf numFmtId="38" fontId="6" fillId="0" borderId="0" xfId="2" applyFont="1" applyFill="1" applyBorder="1" applyAlignment="1" applyProtection="1">
      <alignment horizontal="right" vertical="center"/>
      <protection locked="0"/>
    </xf>
    <xf numFmtId="38" fontId="6" fillId="0" borderId="0" xfId="2" quotePrefix="1" applyFont="1" applyFill="1" applyBorder="1" applyAlignment="1" applyProtection="1">
      <alignment horizontal="right" vertical="center"/>
      <protection locked="0"/>
    </xf>
    <xf numFmtId="49" fontId="6" fillId="0" borderId="0" xfId="2" quotePrefix="1" applyNumberFormat="1" applyFont="1" applyFill="1" applyBorder="1" applyAlignment="1" applyProtection="1">
      <alignment horizontal="right" vertical="center"/>
      <protection locked="0"/>
    </xf>
    <xf numFmtId="0" fontId="3" fillId="0" borderId="0" xfId="5"/>
    <xf numFmtId="38" fontId="6" fillId="0" borderId="0" xfId="6" applyFont="1" applyFill="1" applyBorder="1" applyAlignment="1" applyProtection="1">
      <alignment horizontal="left" vertical="center"/>
      <protection locked="0"/>
    </xf>
    <xf numFmtId="38" fontId="6" fillId="0" borderId="0" xfId="6" quotePrefix="1" applyFont="1" applyFill="1" applyBorder="1" applyAlignment="1" applyProtection="1">
      <alignment horizontal="right" vertical="center"/>
      <protection locked="0"/>
    </xf>
    <xf numFmtId="0" fontId="0" fillId="0" borderId="0" xfId="5" applyFont="1"/>
    <xf numFmtId="38" fontId="6" fillId="0" borderId="0" xfId="2" applyFont="1" applyFill="1" applyBorder="1" applyAlignment="1" applyProtection="1">
      <alignment vertical="center" wrapText="1"/>
      <protection locked="0"/>
    </xf>
    <xf numFmtId="38" fontId="0" fillId="0" borderId="0" xfId="6" applyFont="1" applyFill="1" applyBorder="1" applyAlignment="1">
      <alignment vertical="center"/>
    </xf>
    <xf numFmtId="38" fontId="0" fillId="0" borderId="0" xfId="6" applyFont="1" applyFill="1" applyBorder="1"/>
    <xf numFmtId="38" fontId="0" fillId="0" borderId="0" xfId="6" quotePrefix="1" applyFont="1" applyFill="1" applyBorder="1" applyAlignment="1">
      <alignment vertical="center"/>
    </xf>
    <xf numFmtId="38" fontId="0" fillId="0" borderId="0" xfId="6" applyFont="1" applyFill="1" applyAlignment="1">
      <alignment vertical="center"/>
    </xf>
    <xf numFmtId="38" fontId="0" fillId="0" borderId="0" xfId="6" applyFont="1" applyFill="1"/>
    <xf numFmtId="38" fontId="0" fillId="0" borderId="0" xfId="6" quotePrefix="1" applyFont="1" applyFill="1" applyAlignment="1">
      <alignment horizontal="right"/>
    </xf>
    <xf numFmtId="38" fontId="0" fillId="0" borderId="0" xfId="6" quotePrefix="1" applyFont="1" applyAlignment="1">
      <alignment horizontal="right"/>
    </xf>
    <xf numFmtId="38" fontId="0" fillId="0" borderId="0" xfId="6" applyFont="1" applyFill="1" applyAlignment="1">
      <alignment vertical="top" wrapText="1"/>
    </xf>
    <xf numFmtId="38" fontId="0" fillId="0" borderId="0" xfId="6" applyFont="1" applyAlignment="1">
      <alignment horizontal="right"/>
    </xf>
    <xf numFmtId="38" fontId="0" fillId="0" borderId="0" xfId="6" applyFont="1" applyAlignment="1">
      <alignment horizontal="right" vertical="top"/>
    </xf>
    <xf numFmtId="38" fontId="0" fillId="0" borderId="0" xfId="6" applyFont="1" applyAlignment="1">
      <alignment horizontal="right" vertical="center"/>
    </xf>
    <xf numFmtId="38" fontId="0" fillId="0" borderId="0" xfId="6" applyFont="1"/>
    <xf numFmtId="38" fontId="0" fillId="0" borderId="0" xfId="6" applyFont="1" applyAlignment="1">
      <alignment vertical="top" wrapText="1"/>
    </xf>
    <xf numFmtId="49" fontId="0" fillId="0" borderId="0" xfId="6" applyNumberFormat="1" applyFont="1" applyFill="1" applyBorder="1" applyAlignment="1">
      <alignment vertical="center"/>
    </xf>
    <xf numFmtId="38" fontId="6" fillId="0" borderId="0" xfId="6" quotePrefix="1" applyFont="1" applyFill="1" applyBorder="1" applyAlignment="1" applyProtection="1">
      <alignment vertical="center"/>
      <protection locked="0"/>
    </xf>
    <xf numFmtId="38" fontId="6" fillId="0" borderId="0" xfId="6" applyFont="1" applyFill="1" applyBorder="1" applyAlignment="1" applyProtection="1">
      <alignment vertical="center"/>
      <protection locked="0"/>
    </xf>
    <xf numFmtId="0" fontId="0" fillId="0" borderId="0" xfId="0" applyAlignment="1">
      <alignment vertical="center"/>
    </xf>
    <xf numFmtId="0" fontId="3" fillId="0" borderId="0" xfId="5" applyAlignment="1">
      <alignment vertical="center"/>
    </xf>
    <xf numFmtId="38" fontId="0" fillId="0" borderId="0" xfId="6" applyFont="1" applyFill="1" applyAlignment="1">
      <alignment horizontal="right" vertical="center"/>
    </xf>
    <xf numFmtId="0" fontId="0" fillId="0" borderId="0" xfId="0" applyProtection="1">
      <protection locked="0"/>
    </xf>
    <xf numFmtId="0" fontId="0" fillId="0" borderId="0" xfId="0" applyAlignment="1" applyProtection="1">
      <alignment horizontal="right"/>
      <protection locked="0"/>
    </xf>
    <xf numFmtId="0" fontId="0" fillId="0" borderId="6" xfId="0" applyBorder="1" applyProtection="1">
      <protection locked="0"/>
    </xf>
    <xf numFmtId="38" fontId="0" fillId="0" borderId="6" xfId="1" applyFont="1" applyFill="1" applyBorder="1" applyAlignment="1" applyProtection="1">
      <alignment horizontal="right" wrapText="1"/>
      <protection locked="0"/>
    </xf>
    <xf numFmtId="0" fontId="0" fillId="0" borderId="2" xfId="0" applyBorder="1" applyAlignment="1" applyProtection="1">
      <alignment vertical="center" wrapText="1"/>
      <protection locked="0"/>
    </xf>
    <xf numFmtId="38" fontId="0" fillId="0" borderId="2" xfId="1" applyFont="1" applyBorder="1" applyAlignment="1" applyProtection="1">
      <alignment vertical="center"/>
      <protection locked="0"/>
    </xf>
    <xf numFmtId="0" fontId="0" fillId="0" borderId="0" xfId="0" applyAlignment="1" applyProtection="1">
      <alignment vertical="center"/>
      <protection locked="0"/>
    </xf>
    <xf numFmtId="0" fontId="0" fillId="0" borderId="0" xfId="0" applyAlignment="1" applyProtection="1">
      <alignment vertical="center" wrapText="1"/>
      <protection locked="0"/>
    </xf>
    <xf numFmtId="0" fontId="0" fillId="0" borderId="19" xfId="0" applyBorder="1" applyAlignment="1">
      <alignment wrapText="1"/>
    </xf>
    <xf numFmtId="38" fontId="0" fillId="0" borderId="19" xfId="1" applyFont="1" applyBorder="1" applyAlignment="1" applyProtection="1">
      <alignment horizontal="center" vertical="center" wrapText="1"/>
    </xf>
    <xf numFmtId="0" fontId="0" fillId="0" borderId="59" xfId="0" applyBorder="1" applyAlignment="1">
      <alignment vertical="center" wrapText="1"/>
    </xf>
    <xf numFmtId="38" fontId="0" fillId="3" borderId="60" xfId="1" applyFont="1" applyFill="1" applyBorder="1" applyAlignment="1" applyProtection="1">
      <alignment vertical="center"/>
    </xf>
    <xf numFmtId="38" fontId="0" fillId="3" borderId="61" xfId="1" applyFont="1" applyFill="1" applyBorder="1" applyAlignment="1" applyProtection="1">
      <alignment vertical="center"/>
    </xf>
    <xf numFmtId="0" fontId="0" fillId="3" borderId="14" xfId="0" applyFill="1" applyBorder="1" applyAlignment="1">
      <alignment vertical="center" wrapText="1"/>
    </xf>
    <xf numFmtId="38" fontId="0" fillId="3" borderId="14" xfId="1" applyFont="1" applyFill="1" applyBorder="1" applyAlignment="1" applyProtection="1">
      <alignment vertical="center"/>
    </xf>
    <xf numFmtId="0" fontId="0" fillId="0" borderId="2" xfId="0" applyBorder="1"/>
    <xf numFmtId="0" fontId="0" fillId="0" borderId="2" xfId="0" applyBorder="1" applyAlignment="1">
      <alignment horizontal="center" vertical="center"/>
    </xf>
    <xf numFmtId="38" fontId="0" fillId="3" borderId="2" xfId="1" applyFont="1" applyFill="1" applyBorder="1" applyProtection="1"/>
    <xf numFmtId="0" fontId="10" fillId="0" borderId="2" xfId="5" applyFont="1" applyBorder="1" applyAlignment="1">
      <alignment horizontal="right"/>
    </xf>
    <xf numFmtId="0" fontId="0" fillId="0" borderId="2" xfId="5" applyFont="1" applyBorder="1"/>
    <xf numFmtId="0" fontId="3" fillId="0" borderId="2" xfId="5" applyBorder="1"/>
    <xf numFmtId="0" fontId="0" fillId="0" borderId="0" xfId="0" applyAlignment="1">
      <alignment horizontal="right"/>
    </xf>
    <xf numFmtId="0" fontId="6" fillId="0" borderId="0" xfId="0" applyFont="1"/>
    <xf numFmtId="0" fontId="12" fillId="0" borderId="0" xfId="10" applyFont="1">
      <alignment vertical="center"/>
    </xf>
    <xf numFmtId="0" fontId="14" fillId="0" borderId="0" xfId="10" applyFont="1">
      <alignment vertical="center"/>
    </xf>
    <xf numFmtId="0" fontId="12" fillId="0" borderId="2" xfId="10" applyFont="1" applyBorder="1">
      <alignment vertical="center"/>
    </xf>
    <xf numFmtId="0" fontId="14" fillId="0" borderId="8" xfId="10" applyFont="1" applyBorder="1">
      <alignment vertical="center"/>
    </xf>
    <xf numFmtId="0" fontId="14" fillId="0" borderId="7" xfId="10" applyFont="1" applyBorder="1">
      <alignment vertical="center"/>
    </xf>
    <xf numFmtId="0" fontId="14" fillId="0" borderId="4" xfId="10" applyFont="1" applyBorder="1">
      <alignment vertical="center"/>
    </xf>
    <xf numFmtId="0" fontId="14" fillId="0" borderId="6" xfId="10" applyFont="1" applyBorder="1">
      <alignment vertical="center"/>
    </xf>
    <xf numFmtId="0" fontId="14" fillId="0" borderId="5" xfId="10" applyFont="1" applyBorder="1">
      <alignment vertical="center"/>
    </xf>
    <xf numFmtId="0" fontId="14" fillId="0" borderId="23" xfId="10" applyFont="1" applyBorder="1">
      <alignment vertical="center"/>
    </xf>
    <xf numFmtId="0" fontId="14" fillId="0" borderId="10" xfId="10" applyFont="1" applyBorder="1">
      <alignment vertical="center"/>
    </xf>
    <xf numFmtId="0" fontId="14" fillId="0" borderId="9" xfId="10" applyFont="1" applyBorder="1">
      <alignment vertical="center"/>
    </xf>
    <xf numFmtId="0" fontId="15" fillId="0" borderId="23" xfId="10" applyFont="1" applyBorder="1">
      <alignment vertical="center"/>
    </xf>
    <xf numFmtId="0" fontId="15" fillId="0" borderId="10" xfId="10" applyFont="1" applyBorder="1">
      <alignment vertical="center"/>
    </xf>
    <xf numFmtId="0" fontId="15" fillId="0" borderId="9" xfId="10" applyFont="1" applyBorder="1">
      <alignment vertical="center"/>
    </xf>
    <xf numFmtId="0" fontId="15" fillId="0" borderId="8" xfId="10" applyFont="1" applyBorder="1">
      <alignment vertical="center"/>
    </xf>
    <xf numFmtId="0" fontId="15" fillId="0" borderId="0" xfId="10" applyFont="1">
      <alignment vertical="center"/>
    </xf>
    <xf numFmtId="0" fontId="15" fillId="0" borderId="7" xfId="10" applyFont="1" applyBorder="1">
      <alignment vertical="center"/>
    </xf>
    <xf numFmtId="0" fontId="15" fillId="0" borderId="4" xfId="10" applyFont="1" applyBorder="1">
      <alignment vertical="center"/>
    </xf>
    <xf numFmtId="0" fontId="15" fillId="0" borderId="6" xfId="10" applyFont="1" applyBorder="1">
      <alignment vertical="center"/>
    </xf>
    <xf numFmtId="0" fontId="15" fillId="0" borderId="5" xfId="10" applyFont="1" applyBorder="1">
      <alignment vertical="center"/>
    </xf>
    <xf numFmtId="0" fontId="14" fillId="0" borderId="1" xfId="10" applyFont="1" applyBorder="1">
      <alignment vertical="center"/>
    </xf>
    <xf numFmtId="0" fontId="14" fillId="0" borderId="18" xfId="10" applyFont="1" applyBorder="1">
      <alignment vertical="center"/>
    </xf>
    <xf numFmtId="0" fontId="14" fillId="0" borderId="17" xfId="10" applyFont="1" applyBorder="1">
      <alignment vertical="center"/>
    </xf>
    <xf numFmtId="0" fontId="3" fillId="2" borderId="0" xfId="5" applyFill="1"/>
    <xf numFmtId="0" fontId="3" fillId="2" borderId="93" xfId="5" applyFill="1" applyBorder="1" applyAlignment="1">
      <alignment horizontal="center" vertical="center"/>
    </xf>
    <xf numFmtId="0" fontId="3" fillId="2" borderId="94" xfId="5" applyFill="1" applyBorder="1" applyAlignment="1">
      <alignment horizontal="center" vertical="center"/>
    </xf>
    <xf numFmtId="0" fontId="3" fillId="2" borderId="95" xfId="5" applyFill="1" applyBorder="1" applyAlignment="1">
      <alignment horizontal="left" vertical="center" wrapText="1"/>
    </xf>
    <xf numFmtId="0" fontId="3" fillId="2" borderId="96" xfId="5" applyFill="1" applyBorder="1" applyAlignment="1">
      <alignment horizontal="left" vertical="top" wrapText="1"/>
    </xf>
    <xf numFmtId="0" fontId="3" fillId="2" borderId="28" xfId="5" applyFill="1" applyBorder="1" applyAlignment="1">
      <alignment horizontal="left" vertical="center" wrapText="1"/>
    </xf>
    <xf numFmtId="0" fontId="3" fillId="2" borderId="97" xfId="5" applyFill="1" applyBorder="1" applyAlignment="1">
      <alignment horizontal="left" vertical="top" wrapText="1"/>
    </xf>
    <xf numFmtId="0" fontId="3" fillId="2" borderId="0" xfId="5" applyFill="1" applyAlignment="1">
      <alignment horizontal="left" vertical="center" wrapText="1"/>
    </xf>
    <xf numFmtId="0" fontId="3" fillId="2" borderId="0" xfId="5" applyFill="1" applyAlignment="1">
      <alignment horizontal="left" vertical="top" wrapText="1"/>
    </xf>
    <xf numFmtId="0" fontId="14" fillId="0" borderId="0" xfId="11" applyFont="1">
      <alignment vertical="center"/>
    </xf>
    <xf numFmtId="0" fontId="14" fillId="2" borderId="0" xfId="11" applyFont="1" applyFill="1">
      <alignment vertical="center"/>
    </xf>
    <xf numFmtId="0" fontId="14" fillId="2" borderId="23" xfId="11" applyFont="1" applyFill="1" applyBorder="1">
      <alignment vertical="center"/>
    </xf>
    <xf numFmtId="0" fontId="14" fillId="2" borderId="10" xfId="11" applyFont="1" applyFill="1" applyBorder="1">
      <alignment vertical="center"/>
    </xf>
    <xf numFmtId="0" fontId="14" fillId="2" borderId="9" xfId="11" applyFont="1" applyFill="1" applyBorder="1">
      <alignment vertical="center"/>
    </xf>
    <xf numFmtId="0" fontId="14" fillId="2" borderId="1" xfId="11" applyFont="1" applyFill="1" applyBorder="1" applyAlignment="1">
      <alignment horizontal="center" vertical="center"/>
    </xf>
    <xf numFmtId="0" fontId="14" fillId="2" borderId="18" xfId="11" applyFont="1" applyFill="1" applyBorder="1" applyAlignment="1">
      <alignment horizontal="center" vertical="center"/>
    </xf>
    <xf numFmtId="0" fontId="14" fillId="2" borderId="17" xfId="11" applyFont="1" applyFill="1" applyBorder="1" applyAlignment="1">
      <alignment horizontal="center" vertical="center"/>
    </xf>
    <xf numFmtId="0" fontId="14" fillId="2" borderId="0" xfId="11" applyFont="1" applyFill="1" applyAlignment="1">
      <alignment horizontal="center" vertical="center"/>
    </xf>
    <xf numFmtId="0" fontId="14" fillId="2" borderId="4" xfId="11" applyFont="1" applyFill="1" applyBorder="1">
      <alignment vertical="center"/>
    </xf>
    <xf numFmtId="0" fontId="14" fillId="2" borderId="6" xfId="11" applyFont="1" applyFill="1" applyBorder="1">
      <alignment vertical="center"/>
    </xf>
    <xf numFmtId="0" fontId="14" fillId="2" borderId="5" xfId="11" applyFont="1" applyFill="1" applyBorder="1">
      <alignment vertical="center"/>
    </xf>
    <xf numFmtId="0" fontId="14" fillId="2" borderId="1" xfId="11" applyFont="1" applyFill="1" applyBorder="1" applyAlignment="1">
      <alignment vertical="top" wrapText="1"/>
    </xf>
    <xf numFmtId="0" fontId="14" fillId="2" borderId="18" xfId="11" applyFont="1" applyFill="1" applyBorder="1" applyAlignment="1">
      <alignment vertical="top" wrapText="1"/>
    </xf>
    <xf numFmtId="0" fontId="14" fillId="2" borderId="17" xfId="11" applyFont="1" applyFill="1" applyBorder="1" applyAlignment="1">
      <alignment vertical="top" wrapText="1"/>
    </xf>
    <xf numFmtId="0" fontId="14" fillId="2" borderId="1" xfId="11" applyFont="1" applyFill="1" applyBorder="1">
      <alignment vertical="center"/>
    </xf>
    <xf numFmtId="0" fontId="14" fillId="2" borderId="18" xfId="11" applyFont="1" applyFill="1" applyBorder="1">
      <alignment vertical="center"/>
    </xf>
    <xf numFmtId="0" fontId="14" fillId="2" borderId="17" xfId="11" applyFont="1" applyFill="1" applyBorder="1">
      <alignment vertical="center"/>
    </xf>
    <xf numFmtId="38" fontId="14" fillId="2" borderId="1" xfId="12" applyFont="1" applyFill="1" applyBorder="1" applyAlignment="1">
      <alignment vertical="center"/>
    </xf>
    <xf numFmtId="38" fontId="14" fillId="2" borderId="18" xfId="12" applyFont="1" applyFill="1" applyBorder="1" applyAlignment="1">
      <alignment vertical="center"/>
    </xf>
    <xf numFmtId="38" fontId="14" fillId="2" borderId="17" xfId="12" applyFont="1" applyFill="1" applyBorder="1" applyAlignment="1">
      <alignment vertical="center"/>
    </xf>
    <xf numFmtId="3" fontId="14" fillId="2" borderId="1" xfId="11" applyNumberFormat="1" applyFont="1" applyFill="1" applyBorder="1">
      <alignment vertical="center"/>
    </xf>
    <xf numFmtId="3" fontId="14" fillId="2" borderId="18" xfId="11" applyNumberFormat="1" applyFont="1" applyFill="1" applyBorder="1">
      <alignment vertical="center"/>
    </xf>
    <xf numFmtId="3" fontId="14" fillId="2" borderId="17" xfId="11" applyNumberFormat="1" applyFont="1" applyFill="1" applyBorder="1">
      <alignment vertical="center"/>
    </xf>
    <xf numFmtId="0" fontId="14" fillId="0" borderId="23" xfId="11" applyFont="1" applyBorder="1">
      <alignment vertical="center"/>
    </xf>
    <xf numFmtId="0" fontId="14" fillId="0" borderId="10" xfId="11" applyFont="1" applyBorder="1">
      <alignment vertical="center"/>
    </xf>
    <xf numFmtId="0" fontId="14" fillId="0" borderId="9" xfId="11" applyFont="1" applyBorder="1">
      <alignment vertical="center"/>
    </xf>
    <xf numFmtId="0" fontId="14" fillId="0" borderId="8" xfId="11" applyFont="1" applyBorder="1" applyAlignment="1">
      <alignment horizontal="center" vertical="center"/>
    </xf>
    <xf numFmtId="0" fontId="14" fillId="0" borderId="0" xfId="11" applyFont="1" applyAlignment="1">
      <alignment horizontal="center" vertical="center"/>
    </xf>
    <xf numFmtId="0" fontId="14" fillId="0" borderId="7" xfId="11" applyFont="1" applyBorder="1" applyAlignment="1">
      <alignment horizontal="center" vertical="center"/>
    </xf>
    <xf numFmtId="0" fontId="14" fillId="0" borderId="6" xfId="11" applyFont="1" applyBorder="1" applyAlignment="1">
      <alignment horizontal="center" vertical="center"/>
    </xf>
    <xf numFmtId="0" fontId="14" fillId="0" borderId="4" xfId="11" applyFont="1" applyBorder="1">
      <alignment vertical="center"/>
    </xf>
    <xf numFmtId="0" fontId="14" fillId="0" borderId="6" xfId="11" applyFont="1" applyBorder="1">
      <alignment vertical="center"/>
    </xf>
    <xf numFmtId="0" fontId="14" fillId="0" borderId="5" xfId="11" applyFont="1" applyBorder="1">
      <alignment vertical="center"/>
    </xf>
    <xf numFmtId="0" fontId="14" fillId="0" borderId="9" xfId="11" applyFont="1" applyBorder="1" applyAlignment="1">
      <alignment horizontal="right" vertical="center"/>
    </xf>
    <xf numFmtId="0" fontId="14" fillId="0" borderId="23" xfId="11" applyFont="1" applyBorder="1" applyAlignment="1">
      <alignment horizontal="right" vertical="center"/>
    </xf>
    <xf numFmtId="0" fontId="14" fillId="0" borderId="10" xfId="11" applyFont="1" applyBorder="1" applyAlignment="1">
      <alignment horizontal="right" vertical="center"/>
    </xf>
    <xf numFmtId="0" fontId="14" fillId="0" borderId="8" xfId="11" applyFont="1" applyBorder="1">
      <alignment vertical="center"/>
    </xf>
    <xf numFmtId="0" fontId="14" fillId="0" borderId="7" xfId="11" applyFont="1" applyBorder="1">
      <alignment vertical="center"/>
    </xf>
    <xf numFmtId="0" fontId="15" fillId="0" borderId="8" xfId="11" applyFont="1" applyBorder="1" applyAlignment="1">
      <alignment horizontal="center" vertical="center" shrinkToFit="1"/>
    </xf>
    <xf numFmtId="0" fontId="15" fillId="0" borderId="0" xfId="11" applyFont="1" applyAlignment="1">
      <alignment horizontal="center" vertical="center" shrinkToFit="1"/>
    </xf>
    <xf numFmtId="0" fontId="15" fillId="0" borderId="7" xfId="11" applyFont="1" applyBorder="1" applyAlignment="1">
      <alignment horizontal="center" vertical="center" shrinkToFit="1"/>
    </xf>
    <xf numFmtId="0" fontId="15" fillId="0" borderId="8" xfId="11" applyFont="1" applyBorder="1" applyAlignment="1">
      <alignment vertical="center" shrinkToFit="1"/>
    </xf>
    <xf numFmtId="0" fontId="14" fillId="0" borderId="10" xfId="11" applyFont="1" applyBorder="1" applyAlignment="1">
      <alignment horizontal="center" vertical="center"/>
    </xf>
    <xf numFmtId="38" fontId="14" fillId="0" borderId="10" xfId="12" applyFont="1" applyBorder="1" applyAlignment="1">
      <alignment horizontal="center" vertical="center" shrinkToFit="1"/>
    </xf>
    <xf numFmtId="2" fontId="14" fillId="0" borderId="10" xfId="11" applyNumberFormat="1" applyFont="1" applyBorder="1" applyAlignment="1">
      <alignment vertical="center" shrinkToFit="1"/>
    </xf>
    <xf numFmtId="0" fontId="14" fillId="0" borderId="10" xfId="11" applyFont="1" applyBorder="1" applyAlignment="1">
      <alignment horizontal="center" vertical="top" wrapText="1"/>
    </xf>
    <xf numFmtId="0" fontId="14" fillId="0" borderId="9" xfId="11" applyFont="1" applyBorder="1" applyAlignment="1">
      <alignment horizontal="center" vertical="top" wrapText="1"/>
    </xf>
    <xf numFmtId="38" fontId="14" fillId="0" borderId="0" xfId="12" applyFont="1" applyBorder="1" applyAlignment="1">
      <alignment horizontal="center" vertical="center" shrinkToFit="1"/>
    </xf>
    <xf numFmtId="2" fontId="14" fillId="0" borderId="0" xfId="11" applyNumberFormat="1" applyFont="1" applyAlignment="1">
      <alignment vertical="center" shrinkToFit="1"/>
    </xf>
    <xf numFmtId="0" fontId="14" fillId="0" borderId="0" xfId="11" applyFont="1" applyAlignment="1">
      <alignment horizontal="center" vertical="top" wrapText="1"/>
    </xf>
    <xf numFmtId="0" fontId="14" fillId="0" borderId="7" xfId="11" applyFont="1" applyBorder="1" applyAlignment="1">
      <alignment horizontal="center" vertical="top" wrapText="1"/>
    </xf>
    <xf numFmtId="38" fontId="14" fillId="0" borderId="6" xfId="12" applyFont="1" applyBorder="1" applyAlignment="1">
      <alignment horizontal="center" vertical="center" shrinkToFit="1"/>
    </xf>
    <xf numFmtId="2" fontId="14" fillId="0" borderId="6" xfId="11" applyNumberFormat="1" applyFont="1" applyBorder="1" applyAlignment="1">
      <alignment vertical="center" shrinkToFit="1"/>
    </xf>
    <xf numFmtId="0" fontId="14" fillId="0" borderId="6" xfId="11" applyFont="1" applyBorder="1" applyAlignment="1">
      <alignment horizontal="center" vertical="top" wrapText="1"/>
    </xf>
    <xf numFmtId="0" fontId="14" fillId="0" borderId="5" xfId="11" applyFont="1" applyBorder="1" applyAlignment="1">
      <alignment horizontal="center" vertical="top" wrapText="1"/>
    </xf>
    <xf numFmtId="0" fontId="14" fillId="2" borderId="23" xfId="11" applyFont="1" applyFill="1" applyBorder="1" applyAlignment="1">
      <alignment horizontal="left" vertical="center" shrinkToFit="1"/>
    </xf>
    <xf numFmtId="0" fontId="14" fillId="2" borderId="10" xfId="11" applyFont="1" applyFill="1" applyBorder="1" applyAlignment="1">
      <alignment horizontal="left" vertical="center" shrinkToFit="1"/>
    </xf>
    <xf numFmtId="0" fontId="14" fillId="2" borderId="23" xfId="11" applyFont="1" applyFill="1" applyBorder="1" applyAlignment="1">
      <alignment vertical="center" shrinkToFit="1"/>
    </xf>
    <xf numFmtId="0" fontId="14" fillId="2" borderId="10" xfId="11" applyFont="1" applyFill="1" applyBorder="1" applyAlignment="1">
      <alignment vertical="center" shrinkToFit="1"/>
    </xf>
    <xf numFmtId="0" fontId="14" fillId="2" borderId="9" xfId="11" applyFont="1" applyFill="1" applyBorder="1" applyAlignment="1">
      <alignment vertical="center" shrinkToFit="1"/>
    </xf>
    <xf numFmtId="0" fontId="14" fillId="2" borderId="8" xfId="11" applyFont="1" applyFill="1" applyBorder="1">
      <alignment vertical="center"/>
    </xf>
    <xf numFmtId="0" fontId="14" fillId="2" borderId="7" xfId="11" applyFont="1" applyFill="1" applyBorder="1">
      <alignment vertical="center"/>
    </xf>
    <xf numFmtId="0" fontId="14" fillId="2" borderId="4" xfId="11" applyFont="1" applyFill="1" applyBorder="1" applyAlignment="1">
      <alignment vertical="center" shrinkToFit="1"/>
    </xf>
    <xf numFmtId="0" fontId="14" fillId="2" borderId="6" xfId="11" applyFont="1" applyFill="1" applyBorder="1" applyAlignment="1">
      <alignment vertical="center" shrinkToFit="1"/>
    </xf>
    <xf numFmtId="0" fontId="14" fillId="2" borderId="5" xfId="11" applyFont="1" applyFill="1" applyBorder="1" applyAlignment="1">
      <alignment vertical="center" shrinkToFit="1"/>
    </xf>
    <xf numFmtId="0" fontId="14" fillId="2" borderId="23" xfId="11" applyFont="1" applyFill="1" applyBorder="1" applyAlignment="1">
      <alignment horizontal="right" vertical="center"/>
    </xf>
    <xf numFmtId="0" fontId="14" fillId="2" borderId="10" xfId="11" applyFont="1" applyFill="1" applyBorder="1" applyAlignment="1">
      <alignment horizontal="right" vertical="center"/>
    </xf>
    <xf numFmtId="0" fontId="14" fillId="2" borderId="9" xfId="11" applyFont="1" applyFill="1" applyBorder="1" applyAlignment="1">
      <alignment horizontal="right" vertical="center"/>
    </xf>
    <xf numFmtId="0" fontId="14" fillId="2" borderId="8" xfId="11" applyFont="1" applyFill="1" applyBorder="1" applyAlignment="1">
      <alignment horizontal="right" vertical="center"/>
    </xf>
    <xf numFmtId="0" fontId="14" fillId="2" borderId="0" xfId="11" applyFont="1" applyFill="1" applyAlignment="1">
      <alignment horizontal="right" vertical="center"/>
    </xf>
    <xf numFmtId="0" fontId="14" fillId="2" borderId="7" xfId="11" applyFont="1" applyFill="1" applyBorder="1" applyAlignment="1">
      <alignment horizontal="right" vertical="center"/>
    </xf>
    <xf numFmtId="38" fontId="14" fillId="2" borderId="8" xfId="12" applyFont="1" applyFill="1" applyBorder="1" applyAlignment="1">
      <alignment horizontal="right" vertical="center"/>
    </xf>
    <xf numFmtId="38" fontId="14" fillId="2" borderId="0" xfId="12" applyFont="1" applyFill="1" applyBorder="1" applyAlignment="1">
      <alignment horizontal="right" vertical="center"/>
    </xf>
    <xf numFmtId="38" fontId="14" fillId="2" borderId="7" xfId="12" applyFont="1" applyFill="1" applyBorder="1" applyAlignment="1">
      <alignment horizontal="right" vertical="center"/>
    </xf>
    <xf numFmtId="3" fontId="14" fillId="2" borderId="8" xfId="11" applyNumberFormat="1" applyFont="1" applyFill="1" applyBorder="1" applyAlignment="1">
      <alignment horizontal="right" vertical="center"/>
    </xf>
    <xf numFmtId="3" fontId="14" fillId="2" borderId="0" xfId="11" applyNumberFormat="1" applyFont="1" applyFill="1" applyAlignment="1">
      <alignment horizontal="right" vertical="center"/>
    </xf>
    <xf numFmtId="3" fontId="14" fillId="2" borderId="7" xfId="11" applyNumberFormat="1" applyFont="1" applyFill="1" applyBorder="1" applyAlignment="1">
      <alignment horizontal="right" vertical="center"/>
    </xf>
    <xf numFmtId="49" fontId="14" fillId="2" borderId="0" xfId="11" applyNumberFormat="1" applyFont="1" applyFill="1">
      <alignment vertical="center"/>
    </xf>
    <xf numFmtId="49" fontId="14" fillId="2" borderId="8" xfId="11" applyNumberFormat="1" applyFont="1" applyFill="1" applyBorder="1" applyAlignment="1">
      <alignment horizontal="right" vertical="center"/>
    </xf>
    <xf numFmtId="49" fontId="14" fillId="2" borderId="7" xfId="11" applyNumberFormat="1" applyFont="1" applyFill="1" applyBorder="1" applyAlignment="1">
      <alignment horizontal="right" vertical="center"/>
    </xf>
    <xf numFmtId="49" fontId="14" fillId="2" borderId="0" xfId="11" applyNumberFormat="1" applyFont="1" applyFill="1" applyAlignment="1">
      <alignment horizontal="right" vertical="center"/>
    </xf>
    <xf numFmtId="182" fontId="14" fillId="2" borderId="0" xfId="11" applyNumberFormat="1" applyFont="1" applyFill="1" applyAlignment="1">
      <alignment horizontal="right" vertical="center"/>
    </xf>
    <xf numFmtId="182" fontId="14" fillId="2" borderId="0" xfId="11" applyNumberFormat="1" applyFont="1" applyFill="1" applyAlignment="1">
      <alignment horizontal="right" vertical="center" shrinkToFit="1"/>
    </xf>
    <xf numFmtId="58" fontId="14" fillId="2" borderId="0" xfId="11" applyNumberFormat="1" applyFont="1" applyFill="1" applyAlignment="1">
      <alignment horizontal="left" vertical="center"/>
    </xf>
    <xf numFmtId="38" fontId="3" fillId="0" borderId="0" xfId="6" applyFont="1" applyFill="1" applyBorder="1" applyProtection="1"/>
    <xf numFmtId="38" fontId="3" fillId="0" borderId="0" xfId="6" applyFont="1" applyFill="1" applyBorder="1" applyAlignment="1" applyProtection="1">
      <alignment horizontal="center"/>
    </xf>
    <xf numFmtId="38" fontId="3" fillId="0" borderId="0" xfId="3" applyFont="1" applyFill="1" applyBorder="1" applyProtection="1"/>
    <xf numFmtId="38" fontId="3" fillId="0" borderId="0" xfId="6" applyFont="1" applyFill="1" applyProtection="1"/>
    <xf numFmtId="38" fontId="3" fillId="0" borderId="0" xfId="2" applyFont="1" applyFill="1" applyBorder="1" applyAlignment="1" applyProtection="1">
      <alignment wrapText="1"/>
    </xf>
    <xf numFmtId="38" fontId="3" fillId="0" borderId="0" xfId="2" applyFont="1" applyFill="1" applyBorder="1" applyProtection="1"/>
    <xf numFmtId="38" fontId="3" fillId="0" borderId="0" xfId="6" applyFont="1" applyFill="1" applyBorder="1" applyAlignment="1">
      <alignment wrapText="1"/>
    </xf>
    <xf numFmtId="38" fontId="3" fillId="0" borderId="0" xfId="6" applyFont="1" applyFill="1" applyBorder="1"/>
    <xf numFmtId="38" fontId="18" fillId="0" borderId="0" xfId="6" applyFont="1" applyFill="1" applyBorder="1" applyAlignment="1">
      <alignment horizontal="left" vertical="center"/>
    </xf>
    <xf numFmtId="0" fontId="19" fillId="0" borderId="0" xfId="0" applyFont="1" applyAlignment="1">
      <alignment vertical="center"/>
    </xf>
    <xf numFmtId="38" fontId="20" fillId="0" borderId="0" xfId="6" applyFont="1" applyFill="1" applyAlignment="1">
      <alignment vertical="center"/>
    </xf>
    <xf numFmtId="38" fontId="18" fillId="0" borderId="0" xfId="6" applyFont="1" applyFill="1" applyBorder="1" applyAlignment="1">
      <alignment vertical="center" wrapText="1"/>
    </xf>
    <xf numFmtId="38" fontId="18" fillId="0" borderId="0" xfId="6" applyFont="1" applyFill="1" applyBorder="1" applyAlignment="1">
      <alignment vertical="center"/>
    </xf>
    <xf numFmtId="38" fontId="19" fillId="0" borderId="0" xfId="6" applyFont="1" applyFill="1" applyBorder="1" applyAlignment="1" applyProtection="1">
      <alignment vertical="center"/>
    </xf>
    <xf numFmtId="0" fontId="19" fillId="0" borderId="0" xfId="4" applyFont="1" applyAlignment="1">
      <alignment vertical="center"/>
    </xf>
    <xf numFmtId="0" fontId="20" fillId="0" borderId="0" xfId="0" applyFont="1" applyAlignment="1">
      <alignment horizontal="left" vertical="center" wrapText="1"/>
    </xf>
    <xf numFmtId="38" fontId="20" fillId="0" borderId="0" xfId="2" applyFont="1" applyFill="1" applyAlignment="1" applyProtection="1">
      <alignment vertical="center"/>
    </xf>
    <xf numFmtId="38" fontId="18" fillId="0" borderId="0" xfId="2" applyFont="1" applyFill="1" applyBorder="1" applyAlignment="1" applyProtection="1">
      <alignment horizontal="left" vertical="center"/>
    </xf>
    <xf numFmtId="38" fontId="3" fillId="0" borderId="0" xfId="2" applyFont="1" applyFill="1" applyBorder="1" applyAlignment="1" applyProtection="1">
      <alignment vertical="center"/>
    </xf>
    <xf numFmtId="38" fontId="18" fillId="0" borderId="0" xfId="6" applyFont="1" applyFill="1" applyBorder="1" applyAlignment="1" applyProtection="1">
      <alignment horizontal="left" vertical="center"/>
    </xf>
    <xf numFmtId="38" fontId="18" fillId="0" borderId="29" xfId="6" applyFont="1" applyFill="1" applyBorder="1" applyAlignment="1" applyProtection="1">
      <alignment vertical="center"/>
    </xf>
    <xf numFmtId="38" fontId="18" fillId="0" borderId="0" xfId="6" applyFont="1" applyFill="1" applyBorder="1" applyAlignment="1" applyProtection="1">
      <alignment vertical="center"/>
    </xf>
    <xf numFmtId="38" fontId="18" fillId="0" borderId="0" xfId="6" applyFont="1" applyFill="1" applyBorder="1" applyAlignment="1" applyProtection="1">
      <alignment horizontal="right" vertical="center"/>
    </xf>
    <xf numFmtId="38" fontId="3" fillId="0" borderId="0" xfId="2" applyFont="1" applyFill="1" applyBorder="1" applyAlignment="1" applyProtection="1">
      <alignment horizontal="center" vertical="center" wrapText="1"/>
    </xf>
    <xf numFmtId="38" fontId="3" fillId="0" borderId="0" xfId="2" applyFont="1" applyFill="1" applyAlignment="1" applyProtection="1">
      <alignment vertical="center"/>
    </xf>
    <xf numFmtId="38" fontId="3" fillId="0" borderId="0" xfId="6" applyFont="1" applyFill="1" applyBorder="1" applyAlignment="1">
      <alignment vertical="center"/>
    </xf>
    <xf numFmtId="38" fontId="19" fillId="0" borderId="0" xfId="6" applyFont="1" applyFill="1" applyBorder="1" applyAlignment="1" applyProtection="1">
      <alignment horizontal="center" vertical="center" wrapText="1"/>
    </xf>
    <xf numFmtId="38" fontId="3" fillId="0" borderId="0" xfId="6" applyFont="1" applyFill="1" applyBorder="1" applyAlignment="1" applyProtection="1">
      <alignment horizontal="center" vertical="center" wrapText="1"/>
    </xf>
    <xf numFmtId="38" fontId="3" fillId="0" borderId="0" xfId="2" applyFont="1" applyFill="1" applyProtection="1"/>
    <xf numFmtId="38" fontId="18" fillId="0" borderId="0" xfId="6" applyFont="1" applyFill="1" applyBorder="1" applyAlignment="1">
      <alignment horizontal="right" vertical="center"/>
    </xf>
    <xf numFmtId="38" fontId="3" fillId="0" borderId="0" xfId="6" applyFont="1" applyFill="1" applyAlignment="1">
      <alignment vertical="center"/>
    </xf>
    <xf numFmtId="38" fontId="19" fillId="0" borderId="19" xfId="6" applyFont="1" applyFill="1" applyBorder="1" applyAlignment="1" applyProtection="1">
      <alignment horizontal="center" vertical="center" wrapText="1"/>
    </xf>
    <xf numFmtId="38" fontId="19" fillId="0" borderId="7" xfId="6" applyFont="1" applyFill="1" applyBorder="1" applyAlignment="1" applyProtection="1">
      <alignment horizontal="center" vertical="center" wrapText="1"/>
    </xf>
    <xf numFmtId="38" fontId="19" fillId="0" borderId="9" xfId="6" applyFont="1" applyFill="1" applyBorder="1" applyAlignment="1" applyProtection="1">
      <alignment horizontal="center" vertical="center" wrapText="1"/>
    </xf>
    <xf numFmtId="38" fontId="3" fillId="0" borderId="0" xfId="6" applyFont="1" applyFill="1" applyBorder="1" applyAlignment="1">
      <alignment horizontal="center" vertical="center" wrapText="1"/>
    </xf>
    <xf numFmtId="38" fontId="19" fillId="0" borderId="20" xfId="6" applyFont="1" applyFill="1" applyBorder="1" applyAlignment="1" applyProtection="1">
      <alignment horizontal="center" vertical="center" wrapText="1"/>
    </xf>
    <xf numFmtId="38" fontId="19" fillId="0" borderId="5" xfId="6" applyFont="1" applyFill="1" applyBorder="1" applyAlignment="1" applyProtection="1">
      <alignment horizontal="center" vertical="center" wrapText="1"/>
    </xf>
    <xf numFmtId="38" fontId="19" fillId="0" borderId="16" xfId="6" applyFont="1" applyFill="1" applyBorder="1" applyAlignment="1" applyProtection="1">
      <alignment horizontal="center" vertical="center" wrapText="1"/>
    </xf>
    <xf numFmtId="38" fontId="3" fillId="0" borderId="0" xfId="6" applyFont="1" applyFill="1"/>
    <xf numFmtId="38" fontId="19" fillId="0" borderId="17" xfId="3" applyFont="1" applyFill="1" applyBorder="1" applyAlignment="1" applyProtection="1">
      <alignment horizontal="center"/>
    </xf>
    <xf numFmtId="38" fontId="19" fillId="0" borderId="17" xfId="6" applyFont="1" applyFill="1" applyBorder="1" applyAlignment="1" applyProtection="1">
      <alignment horizontal="center"/>
    </xf>
    <xf numFmtId="38" fontId="19" fillId="0" borderId="20" xfId="6" applyFont="1" applyFill="1" applyBorder="1" applyAlignment="1" applyProtection="1">
      <alignment vertical="center"/>
    </xf>
    <xf numFmtId="38" fontId="19" fillId="0" borderId="19" xfId="3" applyFont="1" applyFill="1" applyBorder="1" applyAlignment="1" applyProtection="1">
      <alignment horizontal="center" vertical="center" wrapText="1"/>
    </xf>
    <xf numFmtId="38" fontId="19" fillId="0" borderId="8" xfId="6" applyFont="1" applyFill="1" applyBorder="1" applyAlignment="1" applyProtection="1">
      <alignment vertical="center"/>
    </xf>
    <xf numFmtId="38" fontId="19" fillId="0" borderId="20" xfId="3" applyFont="1" applyFill="1" applyBorder="1" applyAlignment="1" applyProtection="1">
      <alignment horizontal="center" vertical="center" shrinkToFit="1"/>
    </xf>
    <xf numFmtId="38" fontId="19" fillId="0" borderId="20" xfId="6" applyFont="1" applyFill="1" applyBorder="1" applyAlignment="1" applyProtection="1">
      <alignment horizontal="center" vertical="center" shrinkToFit="1"/>
    </xf>
    <xf numFmtId="38" fontId="19" fillId="0" borderId="30" xfId="6" applyFont="1" applyFill="1" applyBorder="1" applyAlignment="1" applyProtection="1">
      <alignment vertical="center"/>
    </xf>
    <xf numFmtId="38" fontId="19" fillId="0" borderId="31" xfId="6" applyFont="1" applyFill="1" applyBorder="1" applyAlignment="1" applyProtection="1">
      <alignment horizontal="center" vertical="center"/>
    </xf>
    <xf numFmtId="38" fontId="19" fillId="0" borderId="49" xfId="6" applyFont="1" applyFill="1" applyBorder="1" applyAlignment="1" applyProtection="1">
      <alignment horizontal="center" vertical="center" wrapText="1"/>
    </xf>
    <xf numFmtId="38" fontId="3" fillId="0" borderId="0" xfId="2" applyFont="1" applyFill="1" applyBorder="1" applyAlignment="1" applyProtection="1">
      <alignment vertical="top" wrapText="1"/>
    </xf>
    <xf numFmtId="38" fontId="3" fillId="0" borderId="64" xfId="6" applyFont="1" applyFill="1" applyBorder="1" applyProtection="1"/>
    <xf numFmtId="178" fontId="3" fillId="0" borderId="60" xfId="6" applyNumberFormat="1" applyFont="1" applyFill="1" applyBorder="1" applyAlignment="1" applyProtection="1">
      <alignment vertical="center"/>
    </xf>
    <xf numFmtId="178" fontId="3" fillId="0" borderId="63" xfId="6" applyNumberFormat="1" applyFont="1" applyFill="1" applyBorder="1" applyAlignment="1" applyProtection="1">
      <alignment vertical="center"/>
    </xf>
    <xf numFmtId="178" fontId="3" fillId="0" borderId="62" xfId="6" applyNumberFormat="1" applyFont="1" applyFill="1" applyBorder="1" applyAlignment="1" applyProtection="1">
      <alignment vertical="center"/>
    </xf>
    <xf numFmtId="38" fontId="3" fillId="0" borderId="67" xfId="6" applyFont="1" applyFill="1" applyBorder="1" applyProtection="1"/>
    <xf numFmtId="178" fontId="3" fillId="0" borderId="61" xfId="6" applyNumberFormat="1" applyFont="1" applyFill="1" applyBorder="1" applyAlignment="1" applyProtection="1">
      <alignment vertical="center"/>
    </xf>
    <xf numFmtId="38" fontId="3" fillId="0" borderId="24" xfId="6" applyFont="1" applyFill="1" applyBorder="1" applyAlignment="1" applyProtection="1">
      <alignment vertical="top" wrapText="1"/>
      <protection locked="0"/>
    </xf>
    <xf numFmtId="38" fontId="3" fillId="0" borderId="16" xfId="6" applyFont="1" applyFill="1" applyBorder="1" applyAlignment="1" applyProtection="1">
      <alignment vertical="top" wrapText="1"/>
      <protection locked="0"/>
    </xf>
    <xf numFmtId="38" fontId="3" fillId="0" borderId="16" xfId="6" applyFont="1" applyFill="1" applyBorder="1" applyProtection="1">
      <protection locked="0"/>
    </xf>
    <xf numFmtId="176" fontId="3" fillId="0" borderId="16" xfId="6" applyNumberFormat="1" applyFont="1" applyFill="1" applyBorder="1" applyProtection="1">
      <protection locked="0"/>
    </xf>
    <xf numFmtId="178" fontId="3" fillId="0" borderId="1" xfId="6" applyNumberFormat="1" applyFont="1" applyFill="1" applyBorder="1" applyAlignment="1" applyProtection="1">
      <alignment vertical="center"/>
    </xf>
    <xf numFmtId="38" fontId="21" fillId="0" borderId="16" xfId="6" applyFont="1" applyFill="1" applyBorder="1" applyAlignment="1" applyProtection="1">
      <alignment vertical="top" wrapText="1"/>
      <protection locked="0"/>
    </xf>
    <xf numFmtId="38" fontId="3" fillId="0" borderId="16" xfId="6" applyFont="1" applyFill="1" applyBorder="1" applyProtection="1"/>
    <xf numFmtId="38" fontId="3" fillId="0" borderId="4" xfId="6" applyFont="1" applyFill="1" applyBorder="1" applyProtection="1">
      <protection locked="0"/>
    </xf>
    <xf numFmtId="38" fontId="3" fillId="0" borderId="25" xfId="6" applyFont="1" applyFill="1" applyBorder="1" applyAlignment="1" applyProtection="1">
      <alignment vertical="top" wrapText="1"/>
      <protection locked="0"/>
    </xf>
    <xf numFmtId="38" fontId="3" fillId="0" borderId="0" xfId="6" applyFont="1" applyFill="1" applyBorder="1" applyAlignment="1" applyProtection="1">
      <alignment vertical="top" wrapText="1"/>
    </xf>
    <xf numFmtId="38" fontId="3" fillId="0" borderId="24" xfId="6" applyFont="1" applyFill="1" applyBorder="1" applyAlignment="1" applyProtection="1">
      <alignment vertical="top" wrapText="1"/>
    </xf>
    <xf numFmtId="38" fontId="3" fillId="0" borderId="16" xfId="6" applyFont="1" applyFill="1" applyBorder="1" applyAlignment="1" applyProtection="1">
      <alignment vertical="top" wrapText="1"/>
    </xf>
    <xf numFmtId="178" fontId="3" fillId="0" borderId="16" xfId="6" applyNumberFormat="1" applyFont="1" applyFill="1" applyBorder="1" applyAlignment="1" applyProtection="1">
      <alignment vertical="center"/>
    </xf>
    <xf numFmtId="38" fontId="3" fillId="0" borderId="16" xfId="3" applyFont="1" applyFill="1" applyBorder="1" applyProtection="1">
      <protection locked="0"/>
    </xf>
    <xf numFmtId="38" fontId="3" fillId="0" borderId="16" xfId="6" applyFont="1" applyFill="1" applyBorder="1" applyAlignment="1" applyProtection="1">
      <alignment wrapText="1"/>
      <protection locked="0"/>
    </xf>
    <xf numFmtId="179" fontId="3" fillId="0" borderId="4" xfId="6" applyNumberFormat="1" applyFont="1" applyFill="1" applyBorder="1" applyProtection="1"/>
    <xf numFmtId="38" fontId="3" fillId="0" borderId="12" xfId="6" applyFont="1" applyFill="1" applyBorder="1" applyAlignment="1" applyProtection="1">
      <alignment vertical="top" wrapText="1"/>
      <protection locked="0"/>
    </xf>
    <xf numFmtId="38" fontId="3" fillId="0" borderId="2" xfId="6" applyFont="1" applyFill="1" applyBorder="1" applyAlignment="1" applyProtection="1">
      <alignment vertical="top" wrapText="1"/>
      <protection locked="0"/>
    </xf>
    <xf numFmtId="38" fontId="3" fillId="0" borderId="2" xfId="6" applyFont="1" applyFill="1" applyBorder="1" applyProtection="1">
      <protection locked="0"/>
    </xf>
    <xf numFmtId="176" fontId="3" fillId="0" borderId="2" xfId="6" applyNumberFormat="1" applyFont="1" applyFill="1" applyBorder="1" applyProtection="1">
      <protection locked="0"/>
    </xf>
    <xf numFmtId="38" fontId="3" fillId="0" borderId="2" xfId="6" applyFont="1" applyFill="1" applyBorder="1" applyProtection="1"/>
    <xf numFmtId="38" fontId="3" fillId="0" borderId="1" xfId="6" applyFont="1" applyFill="1" applyBorder="1" applyProtection="1">
      <protection locked="0"/>
    </xf>
    <xf numFmtId="38" fontId="3" fillId="0" borderId="11" xfId="6" applyFont="1" applyFill="1" applyBorder="1" applyAlignment="1" applyProtection="1">
      <alignment vertical="top" wrapText="1"/>
      <protection locked="0"/>
    </xf>
    <xf numFmtId="38" fontId="3" fillId="0" borderId="12" xfId="6" applyFont="1" applyFill="1" applyBorder="1" applyAlignment="1" applyProtection="1">
      <alignment vertical="top" wrapText="1"/>
    </xf>
    <xf numFmtId="38" fontId="3" fillId="0" borderId="2" xfId="6" applyFont="1" applyFill="1" applyBorder="1" applyAlignment="1" applyProtection="1">
      <alignment vertical="top" wrapText="1"/>
    </xf>
    <xf numFmtId="178" fontId="3" fillId="0" borderId="2" xfId="6" applyNumberFormat="1" applyFont="1" applyFill="1" applyBorder="1" applyAlignment="1" applyProtection="1">
      <alignment vertical="center"/>
    </xf>
    <xf numFmtId="38" fontId="3" fillId="0" borderId="2" xfId="3" applyFont="1" applyFill="1" applyBorder="1" applyProtection="1">
      <protection locked="0"/>
    </xf>
    <xf numFmtId="38" fontId="3" fillId="0" borderId="2" xfId="6" applyFont="1" applyFill="1" applyBorder="1" applyAlignment="1" applyProtection="1">
      <alignment wrapText="1"/>
      <protection locked="0"/>
    </xf>
    <xf numFmtId="179" fontId="3" fillId="0" borderId="1" xfId="6" applyNumberFormat="1" applyFont="1" applyFill="1" applyBorder="1" applyProtection="1"/>
    <xf numFmtId="38" fontId="3" fillId="0" borderId="0" xfId="6" applyFont="1" applyFill="1" applyBorder="1" applyAlignment="1" applyProtection="1">
      <alignment wrapText="1"/>
    </xf>
    <xf numFmtId="178" fontId="3" fillId="0" borderId="0" xfId="6" applyNumberFormat="1" applyFont="1" applyFill="1" applyBorder="1" applyAlignment="1" applyProtection="1">
      <alignment vertical="center"/>
    </xf>
    <xf numFmtId="38" fontId="3" fillId="0" borderId="0" xfId="6" applyFont="1" applyFill="1" applyAlignment="1" applyProtection="1">
      <alignment wrapText="1"/>
    </xf>
    <xf numFmtId="38" fontId="19" fillId="0" borderId="0" xfId="6" applyFont="1" applyFill="1" applyBorder="1" applyAlignment="1" applyProtection="1">
      <alignment wrapText="1"/>
    </xf>
    <xf numFmtId="38" fontId="18" fillId="0" borderId="0" xfId="6" applyFont="1" applyFill="1" applyAlignment="1">
      <alignment vertical="center"/>
    </xf>
    <xf numFmtId="38" fontId="18" fillId="0" borderId="0" xfId="6" applyFont="1" applyFill="1" applyAlignment="1" applyProtection="1">
      <alignment vertical="center" wrapText="1"/>
    </xf>
    <xf numFmtId="38" fontId="18" fillId="0" borderId="0" xfId="6" applyFont="1" applyFill="1" applyAlignment="1" applyProtection="1">
      <alignment vertical="center"/>
    </xf>
    <xf numFmtId="38" fontId="22" fillId="0" borderId="0" xfId="6" applyFont="1" applyFill="1" applyBorder="1" applyAlignment="1" applyProtection="1">
      <alignment horizontal="left" vertical="center"/>
    </xf>
    <xf numFmtId="38" fontId="19" fillId="0" borderId="0" xfId="6" applyFont="1" applyFill="1" applyBorder="1" applyAlignment="1" applyProtection="1">
      <alignment horizontal="right" vertical="center"/>
    </xf>
    <xf numFmtId="38" fontId="19" fillId="0" borderId="0" xfId="2" applyFont="1" applyFill="1" applyAlignment="1" applyProtection="1">
      <alignment vertical="center"/>
    </xf>
    <xf numFmtId="38" fontId="19" fillId="0" borderId="0" xfId="6" applyFont="1" applyFill="1" applyBorder="1" applyAlignment="1" applyProtection="1">
      <alignment horizontal="right" vertical="center" wrapText="1"/>
    </xf>
    <xf numFmtId="38" fontId="19" fillId="0" borderId="115" xfId="6" applyFont="1" applyFill="1" applyBorder="1" applyAlignment="1" applyProtection="1">
      <alignment horizontal="center"/>
    </xf>
    <xf numFmtId="38" fontId="19" fillId="0" borderId="20" xfId="6" applyFont="1" applyFill="1" applyBorder="1" applyAlignment="1" applyProtection="1">
      <alignment horizontal="center" vertical="center"/>
    </xf>
    <xf numFmtId="38" fontId="19" fillId="0" borderId="3" xfId="6" applyFont="1" applyFill="1" applyBorder="1" applyAlignment="1" applyProtection="1">
      <alignment horizontal="center" vertical="center" wrapText="1"/>
    </xf>
    <xf numFmtId="38" fontId="19" fillId="0" borderId="32" xfId="6" applyFont="1" applyFill="1" applyBorder="1" applyAlignment="1" applyProtection="1">
      <alignment horizontal="center" vertical="center" shrinkToFit="1"/>
    </xf>
    <xf numFmtId="38" fontId="3" fillId="0" borderId="66" xfId="6" applyFont="1" applyFill="1" applyBorder="1" applyProtection="1"/>
    <xf numFmtId="38" fontId="3" fillId="0" borderId="65" xfId="6" applyFont="1" applyFill="1" applyBorder="1" applyProtection="1"/>
    <xf numFmtId="38" fontId="3" fillId="0" borderId="67" xfId="6" applyFont="1" applyFill="1" applyBorder="1" applyAlignment="1" applyProtection="1">
      <alignment wrapText="1"/>
    </xf>
    <xf numFmtId="38" fontId="3" fillId="0" borderId="68" xfId="2" applyFont="1" applyFill="1" applyBorder="1" applyProtection="1"/>
    <xf numFmtId="38" fontId="3" fillId="0" borderId="25" xfId="6" applyFont="1" applyFill="1" applyBorder="1" applyProtection="1">
      <protection locked="0"/>
    </xf>
    <xf numFmtId="38" fontId="6" fillId="0" borderId="16" xfId="6" applyFont="1" applyFill="1" applyBorder="1" applyAlignment="1" applyProtection="1">
      <alignment vertical="top" wrapText="1"/>
      <protection locked="0"/>
    </xf>
    <xf numFmtId="38" fontId="3" fillId="0" borderId="5" xfId="6" applyFont="1" applyFill="1" applyBorder="1" applyAlignment="1" applyProtection="1">
      <alignment wrapText="1"/>
      <protection locked="0"/>
    </xf>
    <xf numFmtId="38" fontId="3" fillId="0" borderId="2" xfId="2" applyFont="1" applyFill="1" applyBorder="1" applyAlignment="1" applyProtection="1">
      <alignment horizontal="left" vertical="center"/>
    </xf>
    <xf numFmtId="38" fontId="3" fillId="0" borderId="2" xfId="2" applyFont="1" applyFill="1" applyBorder="1" applyAlignment="1" applyProtection="1">
      <alignment horizontal="center" vertical="center"/>
    </xf>
    <xf numFmtId="38" fontId="19" fillId="0" borderId="0" xfId="6" applyFont="1" applyFill="1" applyBorder="1" applyAlignment="1" applyProtection="1">
      <alignment vertical="top" wrapText="1"/>
    </xf>
    <xf numFmtId="0" fontId="6" fillId="0" borderId="2" xfId="0" applyFont="1" applyBorder="1" applyAlignment="1" applyProtection="1">
      <alignment horizontal="left" vertical="top" wrapText="1"/>
      <protection locked="0"/>
    </xf>
    <xf numFmtId="38" fontId="3" fillId="0" borderId="11" xfId="6" applyFont="1" applyFill="1" applyBorder="1" applyProtection="1">
      <protection locked="0"/>
    </xf>
    <xf numFmtId="38" fontId="6" fillId="0" borderId="2" xfId="6" applyFont="1" applyFill="1" applyBorder="1" applyAlignment="1" applyProtection="1">
      <alignment vertical="top" wrapText="1"/>
      <protection locked="0"/>
    </xf>
    <xf numFmtId="38" fontId="3" fillId="0" borderId="17" xfId="6" applyFont="1" applyFill="1" applyBorder="1" applyAlignment="1" applyProtection="1">
      <alignment wrapText="1"/>
      <protection locked="0"/>
    </xf>
    <xf numFmtId="178" fontId="3" fillId="0" borderId="19" xfId="6" applyNumberFormat="1" applyFont="1" applyFill="1" applyBorder="1" applyAlignment="1" applyProtection="1">
      <alignment vertical="center"/>
    </xf>
    <xf numFmtId="38" fontId="3" fillId="0" borderId="1" xfId="6" applyFont="1" applyFill="1" applyBorder="1" applyAlignment="1" applyProtection="1">
      <alignment vertical="top" wrapText="1"/>
      <protection locked="0"/>
    </xf>
    <xf numFmtId="38" fontId="3" fillId="0" borderId="17" xfId="6" applyFont="1" applyFill="1" applyBorder="1" applyProtection="1"/>
    <xf numFmtId="38" fontId="19" fillId="0" borderId="0" xfId="6" applyFont="1" applyFill="1" applyAlignment="1" applyProtection="1">
      <alignment horizontal="right" vertical="top" wrapText="1"/>
    </xf>
    <xf numFmtId="38" fontId="19" fillId="0" borderId="0" xfId="6" applyFont="1" applyFill="1" applyAlignment="1" applyProtection="1">
      <alignment vertical="top" wrapText="1"/>
    </xf>
    <xf numFmtId="38" fontId="3" fillId="0" borderId="10" xfId="2" applyFont="1" applyFill="1" applyBorder="1" applyAlignment="1" applyProtection="1">
      <alignment horizontal="left" vertical="center"/>
    </xf>
    <xf numFmtId="38" fontId="3" fillId="0" borderId="10" xfId="2" applyFont="1" applyFill="1" applyBorder="1" applyAlignment="1" applyProtection="1">
      <alignment horizontal="center" vertical="center"/>
    </xf>
    <xf numFmtId="38" fontId="3" fillId="0" borderId="0" xfId="2" applyFont="1" applyFill="1" applyBorder="1" applyAlignment="1" applyProtection="1">
      <alignment horizontal="left" vertical="center"/>
    </xf>
    <xf numFmtId="38" fontId="3" fillId="0" borderId="0" xfId="2" applyFont="1" applyFill="1" applyBorder="1" applyAlignment="1" applyProtection="1">
      <alignment horizontal="center" vertical="center"/>
    </xf>
    <xf numFmtId="177" fontId="3" fillId="0" borderId="0" xfId="6" applyNumberFormat="1" applyFont="1" applyFill="1" applyProtection="1"/>
    <xf numFmtId="38" fontId="19" fillId="0" borderId="0" xfId="6" applyFont="1" applyFill="1" applyAlignment="1" applyProtection="1">
      <alignment horizontal="left" vertical="center"/>
    </xf>
    <xf numFmtId="0" fontId="19" fillId="0" borderId="0" xfId="0" applyFont="1" applyAlignment="1">
      <alignment horizontal="left" vertical="center"/>
    </xf>
    <xf numFmtId="38" fontId="20" fillId="0" borderId="0" xfId="6" applyFont="1" applyFill="1" applyAlignment="1" applyProtection="1">
      <alignment vertical="center"/>
    </xf>
    <xf numFmtId="38" fontId="0" fillId="0" borderId="0" xfId="6" applyFont="1" applyFill="1" applyProtection="1"/>
    <xf numFmtId="38" fontId="19" fillId="0" borderId="29" xfId="6" applyFont="1" applyFill="1" applyBorder="1" applyAlignment="1" applyProtection="1">
      <alignment vertical="center"/>
    </xf>
    <xf numFmtId="38" fontId="19" fillId="0" borderId="19" xfId="6" applyFont="1" applyFill="1" applyBorder="1" applyAlignment="1" applyProtection="1">
      <alignment horizontal="center"/>
    </xf>
    <xf numFmtId="38" fontId="19" fillId="0" borderId="20" xfId="6" applyFont="1" applyFill="1" applyBorder="1" applyAlignment="1" applyProtection="1">
      <alignment horizontal="center" shrinkToFit="1"/>
    </xf>
    <xf numFmtId="38" fontId="19" fillId="0" borderId="20" xfId="6" applyFont="1" applyFill="1" applyBorder="1" applyAlignment="1" applyProtection="1">
      <alignment horizontal="center"/>
    </xf>
    <xf numFmtId="38" fontId="19" fillId="0" borderId="16" xfId="6" applyFont="1" applyFill="1" applyBorder="1" applyAlignment="1" applyProtection="1">
      <alignment horizontal="right" vertical="center" shrinkToFit="1"/>
    </xf>
    <xf numFmtId="38" fontId="19" fillId="0" borderId="16" xfId="6" applyFont="1" applyFill="1" applyBorder="1" applyAlignment="1" applyProtection="1">
      <alignment horizontal="right" vertical="center"/>
    </xf>
    <xf numFmtId="179" fontId="0" fillId="0" borderId="12" xfId="2" applyNumberFormat="1" applyFont="1" applyFill="1" applyBorder="1" applyProtection="1"/>
    <xf numFmtId="179" fontId="0" fillId="0" borderId="2" xfId="2" applyNumberFormat="1" applyFont="1" applyFill="1" applyBorder="1" applyProtection="1"/>
    <xf numFmtId="179" fontId="0" fillId="0" borderId="2" xfId="2" applyNumberFormat="1" applyFont="1" applyFill="1" applyBorder="1" applyProtection="1">
      <protection locked="0"/>
    </xf>
    <xf numFmtId="179" fontId="0" fillId="0" borderId="11" xfId="2" applyNumberFormat="1" applyFont="1" applyFill="1" applyBorder="1" applyProtection="1">
      <protection locked="0"/>
    </xf>
    <xf numFmtId="0" fontId="0" fillId="0" borderId="24" xfId="0" applyBorder="1"/>
    <xf numFmtId="0" fontId="0" fillId="0" borderId="16" xfId="0" applyBorder="1"/>
    <xf numFmtId="0" fontId="0" fillId="0" borderId="25" xfId="0" applyBorder="1"/>
    <xf numFmtId="0" fontId="0" fillId="0" borderId="12" xfId="0" applyBorder="1"/>
    <xf numFmtId="0" fontId="0" fillId="0" borderId="11" xfId="0" applyBorder="1"/>
    <xf numFmtId="179" fontId="0" fillId="0" borderId="90" xfId="2" applyNumberFormat="1" applyFont="1" applyFill="1" applyBorder="1" applyProtection="1"/>
    <xf numFmtId="179" fontId="0" fillId="0" borderId="3" xfId="2" applyNumberFormat="1" applyFont="1" applyFill="1" applyBorder="1" applyProtection="1"/>
    <xf numFmtId="179" fontId="0" fillId="0" borderId="3" xfId="2" applyNumberFormat="1" applyFont="1" applyFill="1" applyBorder="1" applyProtection="1">
      <protection locked="0"/>
    </xf>
    <xf numFmtId="179" fontId="0" fillId="0" borderId="91" xfId="2" applyNumberFormat="1" applyFont="1" applyFill="1" applyBorder="1" applyProtection="1">
      <protection locked="0"/>
    </xf>
    <xf numFmtId="0" fontId="0" fillId="0" borderId="90" xfId="0" applyBorder="1"/>
    <xf numFmtId="0" fontId="0" fillId="0" borderId="3" xfId="0" applyBorder="1"/>
    <xf numFmtId="0" fontId="0" fillId="0" borderId="91" xfId="0" applyBorder="1"/>
    <xf numFmtId="38" fontId="6" fillId="0" borderId="0" xfId="6" applyFont="1" applyFill="1" applyBorder="1" applyProtection="1">
      <protection locked="0"/>
    </xf>
    <xf numFmtId="38" fontId="6" fillId="0" borderId="0" xfId="6" applyFont="1" applyFill="1" applyBorder="1" applyProtection="1"/>
    <xf numFmtId="38" fontId="6" fillId="0" borderId="0" xfId="6" applyFont="1" applyFill="1" applyAlignment="1" applyProtection="1">
      <alignment horizontal="left" vertical="center"/>
    </xf>
    <xf numFmtId="38" fontId="23" fillId="0" borderId="0" xfId="6" applyFont="1" applyFill="1" applyBorder="1" applyAlignment="1" applyProtection="1">
      <alignment vertical="center"/>
    </xf>
    <xf numFmtId="38" fontId="6" fillId="0" borderId="0" xfId="6" applyFont="1" applyFill="1" applyBorder="1" applyAlignment="1" applyProtection="1">
      <alignment horizontal="left" vertical="center"/>
    </xf>
    <xf numFmtId="38" fontId="6" fillId="0" borderId="0" xfId="6" applyFont="1" applyFill="1" applyAlignment="1" applyProtection="1">
      <alignment horizontal="left" vertical="center"/>
      <protection locked="0"/>
    </xf>
    <xf numFmtId="38" fontId="6" fillId="0" borderId="0" xfId="6" applyFont="1" applyFill="1" applyBorder="1" applyAlignment="1" applyProtection="1">
      <alignment vertical="center"/>
    </xf>
    <xf numFmtId="0" fontId="6" fillId="0" borderId="0" xfId="0" applyFont="1" applyAlignment="1">
      <alignment horizontal="left" vertical="center"/>
    </xf>
    <xf numFmtId="0" fontId="6" fillId="0" borderId="0" xfId="0" applyFont="1" applyAlignment="1" applyProtection="1">
      <alignment horizontal="left" vertical="center"/>
      <protection locked="0"/>
    </xf>
    <xf numFmtId="38" fontId="24" fillId="0" borderId="0" xfId="6" applyFont="1" applyFill="1" applyBorder="1" applyProtection="1"/>
    <xf numFmtId="0" fontId="24" fillId="0" borderId="0" xfId="0" applyFont="1" applyAlignment="1">
      <alignment horizontal="left" vertical="center"/>
    </xf>
    <xf numFmtId="38" fontId="24" fillId="0" borderId="0" xfId="6" applyFont="1" applyFill="1" applyBorder="1" applyProtection="1">
      <protection locked="0"/>
    </xf>
    <xf numFmtId="38" fontId="21" fillId="0" borderId="0" xfId="6" applyFont="1" applyFill="1" applyBorder="1" applyAlignment="1" applyProtection="1">
      <alignment vertical="center"/>
    </xf>
    <xf numFmtId="38" fontId="21" fillId="0" borderId="29" xfId="6" applyFont="1" applyFill="1" applyBorder="1" applyAlignment="1" applyProtection="1">
      <alignment vertical="center"/>
    </xf>
    <xf numFmtId="38" fontId="26" fillId="0" borderId="29" xfId="6" applyFont="1" applyFill="1" applyBorder="1" applyAlignment="1" applyProtection="1">
      <alignment vertical="center"/>
    </xf>
    <xf numFmtId="38" fontId="21" fillId="0" borderId="0" xfId="6" applyFont="1" applyFill="1" applyBorder="1" applyAlignment="1" applyProtection="1">
      <alignment horizontal="left" vertical="center"/>
      <protection locked="0"/>
    </xf>
    <xf numFmtId="38" fontId="21" fillId="0" borderId="0" xfId="6" applyFont="1" applyFill="1" applyBorder="1" applyAlignment="1" applyProtection="1">
      <alignment vertical="center"/>
      <protection locked="0"/>
    </xf>
    <xf numFmtId="38" fontId="6" fillId="0" borderId="0" xfId="6" applyFont="1" applyFill="1" applyAlignment="1" applyProtection="1">
      <alignment vertical="center"/>
    </xf>
    <xf numFmtId="38" fontId="6" fillId="0" borderId="41" xfId="6" applyFont="1" applyFill="1" applyBorder="1" applyAlignment="1" applyProtection="1">
      <alignment vertical="center" wrapText="1"/>
    </xf>
    <xf numFmtId="38" fontId="27" fillId="0" borderId="21" xfId="6" applyFont="1" applyFill="1" applyBorder="1" applyAlignment="1" applyProtection="1">
      <alignment horizontal="center" vertical="center" wrapText="1"/>
    </xf>
    <xf numFmtId="38" fontId="6" fillId="0" borderId="34" xfId="6" applyFont="1" applyFill="1" applyBorder="1" applyAlignment="1" applyProtection="1">
      <alignment horizontal="center" vertical="center" wrapText="1"/>
    </xf>
    <xf numFmtId="38" fontId="6" fillId="0" borderId="0" xfId="6" applyFont="1" applyFill="1" applyBorder="1" applyAlignment="1" applyProtection="1">
      <alignment horizontal="center" vertical="center" wrapText="1"/>
      <protection locked="0"/>
    </xf>
    <xf numFmtId="38" fontId="6" fillId="0" borderId="0" xfId="6" applyFont="1" applyFill="1" applyAlignment="1" applyProtection="1">
      <alignment vertical="center"/>
      <protection locked="0"/>
    </xf>
    <xf numFmtId="38" fontId="6" fillId="0" borderId="0" xfId="6" applyFont="1" applyFill="1" applyProtection="1"/>
    <xf numFmtId="38" fontId="6" fillId="0" borderId="8" xfId="6" applyFont="1" applyFill="1" applyBorder="1" applyAlignment="1" applyProtection="1">
      <alignment horizontal="center" vertical="center" wrapText="1"/>
    </xf>
    <xf numFmtId="38" fontId="6" fillId="0" borderId="5" xfId="6" applyFont="1" applyFill="1" applyBorder="1" applyAlignment="1" applyProtection="1">
      <alignment vertical="center" wrapText="1"/>
    </xf>
    <xf numFmtId="38" fontId="6" fillId="0" borderId="17" xfId="6" applyFont="1" applyFill="1" applyBorder="1" applyAlignment="1" applyProtection="1">
      <alignment horizontal="center" vertical="center" wrapText="1"/>
    </xf>
    <xf numFmtId="38" fontId="6" fillId="0" borderId="0" xfId="6" applyFont="1" applyFill="1" applyProtection="1">
      <protection locked="0"/>
    </xf>
    <xf numFmtId="38" fontId="6" fillId="0" borderId="20" xfId="6" applyFont="1" applyFill="1" applyBorder="1" applyAlignment="1" applyProtection="1">
      <alignment horizontal="right" vertical="center" shrinkToFit="1"/>
    </xf>
    <xf numFmtId="38" fontId="6" fillId="0" borderId="7" xfId="6" applyFont="1" applyFill="1" applyBorder="1" applyAlignment="1" applyProtection="1">
      <alignment horizontal="right" vertical="center" shrinkToFit="1"/>
    </xf>
    <xf numFmtId="38" fontId="6" fillId="0" borderId="8" xfId="6" applyFont="1" applyFill="1" applyBorder="1" applyAlignment="1" applyProtection="1">
      <alignment horizontal="right" vertical="center" shrinkToFit="1"/>
    </xf>
    <xf numFmtId="38" fontId="6" fillId="0" borderId="103" xfId="6" applyFont="1" applyFill="1" applyBorder="1" applyAlignment="1" applyProtection="1">
      <alignment horizontal="center" vertical="center" wrapText="1"/>
    </xf>
    <xf numFmtId="38" fontId="6" fillId="0" borderId="31" xfId="6" applyFont="1" applyFill="1" applyBorder="1" applyAlignment="1" applyProtection="1">
      <alignment horizontal="center" vertical="center" wrapText="1"/>
    </xf>
    <xf numFmtId="38" fontId="6" fillId="0" borderId="31" xfId="6" applyFont="1" applyFill="1" applyBorder="1" applyAlignment="1" applyProtection="1">
      <alignment horizontal="right" vertical="center" shrinkToFit="1"/>
    </xf>
    <xf numFmtId="0" fontId="6" fillId="0" borderId="31" xfId="5" applyFont="1" applyBorder="1" applyAlignment="1">
      <alignment horizontal="center" vertical="center"/>
    </xf>
    <xf numFmtId="0" fontId="6" fillId="0" borderId="31" xfId="5" applyFont="1" applyBorder="1" applyAlignment="1">
      <alignment vertical="center"/>
    </xf>
    <xf numFmtId="38" fontId="6" fillId="0" borderId="102" xfId="6" applyFont="1" applyFill="1" applyBorder="1" applyAlignment="1" applyProtection="1">
      <alignment horizontal="right" vertical="center" shrinkToFit="1"/>
    </xf>
    <xf numFmtId="38" fontId="6" fillId="0" borderId="30" xfId="6" applyFont="1" applyFill="1" applyBorder="1" applyAlignment="1" applyProtection="1">
      <alignment horizontal="right" vertical="center" shrinkToFit="1"/>
    </xf>
    <xf numFmtId="0" fontId="6" fillId="0" borderId="104" xfId="5" applyFont="1" applyBorder="1" applyAlignment="1">
      <alignment vertical="center"/>
    </xf>
    <xf numFmtId="38" fontId="6" fillId="0" borderId="29" xfId="6" applyFont="1" applyFill="1" applyBorder="1" applyAlignment="1" applyProtection="1">
      <alignment horizontal="right" vertical="center" shrinkToFit="1"/>
    </xf>
    <xf numFmtId="38" fontId="6" fillId="0" borderId="105" xfId="6" applyFont="1" applyFill="1" applyBorder="1" applyAlignment="1" applyProtection="1">
      <alignment horizontal="center" vertical="center" wrapText="1"/>
    </xf>
    <xf numFmtId="38" fontId="6" fillId="0" borderId="48" xfId="6" applyFont="1" applyFill="1" applyBorder="1" applyAlignment="1" applyProtection="1">
      <alignment horizontal="center" vertical="center" wrapText="1"/>
    </xf>
    <xf numFmtId="38" fontId="6" fillId="0" borderId="41" xfId="6" applyFont="1" applyFill="1" applyBorder="1" applyAlignment="1" applyProtection="1">
      <alignment horizontal="center" vertical="center" wrapText="1"/>
    </xf>
    <xf numFmtId="38" fontId="6" fillId="0" borderId="34" xfId="6" applyFont="1" applyFill="1" applyBorder="1" applyAlignment="1" applyProtection="1">
      <alignment horizontal="right" vertical="center" shrinkToFit="1"/>
    </xf>
    <xf numFmtId="38" fontId="6" fillId="0" borderId="33" xfId="6" applyFont="1" applyFill="1" applyBorder="1" applyAlignment="1" applyProtection="1">
      <alignment horizontal="right" vertical="center" shrinkToFit="1"/>
    </xf>
    <xf numFmtId="38" fontId="6" fillId="0" borderId="41" xfId="6" applyFont="1" applyFill="1" applyBorder="1" applyAlignment="1" applyProtection="1">
      <alignment horizontal="right" vertical="center" shrinkToFit="1"/>
    </xf>
    <xf numFmtId="38" fontId="6" fillId="0" borderId="44" xfId="6" applyFont="1" applyFill="1" applyBorder="1" applyAlignment="1" applyProtection="1">
      <alignment horizontal="right" vertical="center" shrinkToFit="1"/>
    </xf>
    <xf numFmtId="38" fontId="6" fillId="0" borderId="110" xfId="6" applyFont="1" applyFill="1" applyBorder="1" applyAlignment="1" applyProtection="1">
      <alignment horizontal="center" vertical="center" wrapText="1"/>
    </xf>
    <xf numFmtId="38" fontId="6" fillId="0" borderId="29" xfId="6" applyFont="1" applyFill="1" applyBorder="1" applyAlignment="1" applyProtection="1">
      <alignment vertical="center"/>
    </xf>
    <xf numFmtId="38" fontId="6" fillId="0" borderId="31" xfId="6" applyFont="1" applyFill="1" applyBorder="1" applyAlignment="1" applyProtection="1">
      <alignment vertical="center"/>
    </xf>
    <xf numFmtId="38" fontId="6" fillId="0" borderId="30" xfId="6" applyFont="1" applyFill="1" applyBorder="1" applyAlignment="1" applyProtection="1">
      <alignment vertical="center"/>
    </xf>
    <xf numFmtId="38" fontId="6" fillId="0" borderId="71" xfId="6" applyFont="1" applyFill="1" applyBorder="1" applyAlignment="1" applyProtection="1">
      <alignment vertical="center"/>
    </xf>
    <xf numFmtId="38" fontId="6" fillId="0" borderId="108" xfId="6" applyFont="1" applyFill="1" applyBorder="1" applyAlignment="1" applyProtection="1">
      <alignment vertical="center"/>
    </xf>
    <xf numFmtId="38" fontId="6" fillId="0" borderId="36" xfId="6" applyFont="1" applyFill="1" applyBorder="1" applyAlignment="1" applyProtection="1">
      <alignment horizontal="center" vertical="center" wrapText="1"/>
      <protection locked="0"/>
    </xf>
    <xf numFmtId="38" fontId="6" fillId="0" borderId="2" xfId="6" applyFont="1" applyFill="1" applyBorder="1" applyAlignment="1" applyProtection="1">
      <alignment horizontal="center" vertical="center" wrapText="1"/>
      <protection locked="0"/>
    </xf>
    <xf numFmtId="38" fontId="6" fillId="0" borderId="16" xfId="6" applyFont="1" applyFill="1" applyBorder="1" applyAlignment="1" applyProtection="1">
      <alignment horizontal="center" vertical="center" wrapText="1"/>
      <protection locked="0"/>
    </xf>
    <xf numFmtId="38" fontId="6" fillId="0" borderId="16" xfId="6" applyFont="1" applyFill="1" applyBorder="1" applyAlignment="1" applyProtection="1">
      <alignment vertical="center" wrapText="1"/>
      <protection locked="0"/>
    </xf>
    <xf numFmtId="38" fontId="6" fillId="0" borderId="16" xfId="6" applyFont="1" applyFill="1" applyBorder="1" applyAlignment="1" applyProtection="1">
      <alignment horizontal="right" vertical="center" shrinkToFit="1"/>
      <protection locked="0"/>
    </xf>
    <xf numFmtId="0" fontId="6" fillId="0" borderId="16" xfId="5" applyFont="1" applyBorder="1" applyAlignment="1" applyProtection="1">
      <alignment horizontal="center" vertical="center"/>
      <protection locked="0"/>
    </xf>
    <xf numFmtId="38" fontId="6" fillId="0" borderId="16" xfId="6" applyFont="1" applyFill="1" applyBorder="1" applyAlignment="1" applyProtection="1">
      <alignment horizontal="center" vertical="center" shrinkToFit="1"/>
      <protection locked="0"/>
    </xf>
    <xf numFmtId="38" fontId="6" fillId="0" borderId="16" xfId="6" applyFont="1" applyFill="1" applyBorder="1" applyAlignment="1" applyProtection="1">
      <alignment horizontal="right" vertical="center" shrinkToFit="1"/>
    </xf>
    <xf numFmtId="0" fontId="6" fillId="0" borderId="16" xfId="5" applyFont="1" applyBorder="1" applyAlignment="1" applyProtection="1">
      <alignment vertical="center"/>
      <protection locked="0"/>
    </xf>
    <xf numFmtId="38" fontId="6" fillId="0" borderId="16" xfId="6" applyFont="1" applyFill="1" applyBorder="1" applyAlignment="1" applyProtection="1">
      <alignment horizontal="right" vertical="center"/>
      <protection locked="0"/>
    </xf>
    <xf numFmtId="0" fontId="6" fillId="0" borderId="16" xfId="5" applyFont="1" applyBorder="1" applyAlignment="1" applyProtection="1">
      <alignment horizontal="right" vertical="center"/>
      <protection locked="0"/>
    </xf>
    <xf numFmtId="38" fontId="6" fillId="0" borderId="5" xfId="6" applyFont="1" applyFill="1" applyBorder="1" applyAlignment="1" applyProtection="1">
      <alignment horizontal="right" vertical="center" shrinkToFit="1"/>
      <protection locked="0"/>
    </xf>
    <xf numFmtId="38" fontId="6" fillId="0" borderId="8" xfId="6" applyFont="1" applyFill="1" applyBorder="1" applyAlignment="1" applyProtection="1">
      <alignment vertical="center"/>
    </xf>
    <xf numFmtId="38" fontId="6" fillId="0" borderId="4" xfId="6" applyFont="1" applyFill="1" applyBorder="1" applyAlignment="1" applyProtection="1">
      <alignment horizontal="right" vertical="center" shrinkToFit="1"/>
      <protection locked="0"/>
    </xf>
    <xf numFmtId="38" fontId="6" fillId="0" borderId="70" xfId="6" applyFont="1" applyFill="1" applyBorder="1" applyAlignment="1" applyProtection="1">
      <alignment horizontal="right" vertical="center" shrinkToFit="1"/>
      <protection locked="0"/>
    </xf>
    <xf numFmtId="0" fontId="6" fillId="0" borderId="35" xfId="5" applyFont="1" applyBorder="1" applyAlignment="1" applyProtection="1">
      <alignment vertical="center"/>
      <protection locked="0"/>
    </xf>
    <xf numFmtId="38" fontId="6" fillId="0" borderId="6" xfId="6" applyFont="1" applyFill="1" applyBorder="1" applyAlignment="1" applyProtection="1">
      <alignment horizontal="right" vertical="center" shrinkToFit="1"/>
      <protection locked="0"/>
    </xf>
    <xf numFmtId="38" fontId="6" fillId="0" borderId="4" xfId="6" applyFont="1" applyFill="1" applyBorder="1" applyAlignment="1" applyProtection="1">
      <alignment horizontal="right" vertical="center" shrinkToFit="1"/>
    </xf>
    <xf numFmtId="38" fontId="6" fillId="0" borderId="14" xfId="6" applyFont="1" applyFill="1" applyBorder="1" applyAlignment="1" applyProtection="1">
      <alignment vertical="center"/>
    </xf>
    <xf numFmtId="38" fontId="6" fillId="0" borderId="25" xfId="6" applyFont="1" applyFill="1" applyBorder="1" applyAlignment="1" applyProtection="1">
      <alignment horizontal="center" vertical="center" wrapText="1"/>
      <protection locked="0"/>
    </xf>
    <xf numFmtId="38" fontId="6" fillId="0" borderId="2" xfId="6" applyFont="1" applyFill="1" applyBorder="1" applyAlignment="1" applyProtection="1">
      <alignment vertical="center"/>
    </xf>
    <xf numFmtId="38" fontId="6" fillId="0" borderId="11" xfId="6" applyFont="1" applyFill="1" applyBorder="1" applyAlignment="1" applyProtection="1">
      <alignment horizontal="center" vertical="center" wrapText="1"/>
      <protection locked="0"/>
    </xf>
    <xf numFmtId="38" fontId="6" fillId="0" borderId="12" xfId="6" applyFont="1" applyFill="1" applyBorder="1" applyAlignment="1" applyProtection="1">
      <alignment horizontal="center" vertical="center" wrapText="1"/>
      <protection locked="0"/>
    </xf>
    <xf numFmtId="38" fontId="6" fillId="0" borderId="2" xfId="6" applyFont="1" applyFill="1" applyBorder="1" applyAlignment="1" applyProtection="1">
      <alignment horizontal="right" vertical="center" shrinkToFit="1"/>
      <protection locked="0"/>
    </xf>
    <xf numFmtId="0" fontId="6" fillId="0" borderId="2" xfId="5" applyFont="1" applyBorder="1" applyAlignment="1" applyProtection="1">
      <alignment horizontal="center" vertical="center"/>
      <protection locked="0"/>
    </xf>
    <xf numFmtId="38" fontId="6" fillId="0" borderId="2" xfId="6" applyFont="1" applyFill="1" applyBorder="1" applyAlignment="1" applyProtection="1">
      <alignment horizontal="center" vertical="center" shrinkToFit="1"/>
      <protection locked="0"/>
    </xf>
    <xf numFmtId="0" fontId="6" fillId="0" borderId="2" xfId="5" applyFont="1" applyBorder="1" applyAlignment="1" applyProtection="1">
      <alignment vertical="center"/>
      <protection locked="0"/>
    </xf>
    <xf numFmtId="38" fontId="6" fillId="0" borderId="2" xfId="6" applyFont="1" applyFill="1" applyBorder="1" applyAlignment="1" applyProtection="1">
      <alignment horizontal="right" vertical="center"/>
      <protection locked="0"/>
    </xf>
    <xf numFmtId="0" fontId="6" fillId="0" borderId="2" xfId="5" applyFont="1" applyBorder="1" applyAlignment="1" applyProtection="1">
      <alignment horizontal="right" vertical="center"/>
      <protection locked="0"/>
    </xf>
    <xf numFmtId="38" fontId="6" fillId="0" borderId="17" xfId="6" applyFont="1" applyFill="1" applyBorder="1" applyAlignment="1" applyProtection="1">
      <alignment horizontal="right" vertical="center" shrinkToFit="1"/>
      <protection locked="0"/>
    </xf>
    <xf numFmtId="38" fontId="6" fillId="0" borderId="1" xfId="6" applyFont="1" applyFill="1" applyBorder="1" applyAlignment="1" applyProtection="1">
      <alignment horizontal="right" vertical="center" shrinkToFit="1"/>
      <protection locked="0"/>
    </xf>
    <xf numFmtId="38" fontId="6" fillId="0" borderId="98" xfId="6" applyFont="1" applyFill="1" applyBorder="1" applyAlignment="1" applyProtection="1">
      <alignment horizontal="right" vertical="center" shrinkToFit="1"/>
      <protection locked="0"/>
    </xf>
    <xf numFmtId="0" fontId="6" fillId="0" borderId="99" xfId="5" applyFont="1" applyBorder="1" applyAlignment="1" applyProtection="1">
      <alignment vertical="center"/>
      <protection locked="0"/>
    </xf>
    <xf numFmtId="38" fontId="6" fillId="0" borderId="18" xfId="6" applyFont="1" applyFill="1" applyBorder="1" applyAlignment="1" applyProtection="1">
      <alignment horizontal="right" vertical="center" shrinkToFit="1"/>
      <protection locked="0"/>
    </xf>
    <xf numFmtId="38" fontId="6" fillId="0" borderId="90" xfId="6" applyFont="1" applyFill="1" applyBorder="1" applyAlignment="1" applyProtection="1">
      <alignment horizontal="center" vertical="center" wrapText="1"/>
      <protection locked="0"/>
    </xf>
    <xf numFmtId="38" fontId="6" fillId="0" borderId="3" xfId="6" applyFont="1" applyFill="1" applyBorder="1" applyAlignment="1" applyProtection="1">
      <alignment horizontal="center" vertical="center" wrapText="1"/>
      <protection locked="0"/>
    </xf>
    <xf numFmtId="38" fontId="6" fillId="0" borderId="3" xfId="6" applyFont="1" applyFill="1" applyBorder="1" applyAlignment="1" applyProtection="1">
      <alignment vertical="center" wrapText="1"/>
      <protection locked="0"/>
    </xf>
    <xf numFmtId="38" fontId="6" fillId="0" borderId="3" xfId="6" applyFont="1" applyFill="1" applyBorder="1" applyAlignment="1" applyProtection="1">
      <alignment horizontal="right" vertical="center" shrinkToFit="1"/>
      <protection locked="0"/>
    </xf>
    <xf numFmtId="0" fontId="6" fillId="0" borderId="3" xfId="5" applyFont="1" applyBorder="1" applyAlignment="1" applyProtection="1">
      <alignment horizontal="center" vertical="center"/>
      <protection locked="0"/>
    </xf>
    <xf numFmtId="38" fontId="6" fillId="0" borderId="3" xfId="6" applyFont="1" applyFill="1" applyBorder="1" applyAlignment="1" applyProtection="1">
      <alignment horizontal="center" vertical="center" shrinkToFit="1"/>
      <protection locked="0"/>
    </xf>
    <xf numFmtId="38" fontId="6" fillId="0" borderId="3" xfId="6" applyFont="1" applyFill="1" applyBorder="1" applyAlignment="1" applyProtection="1">
      <alignment horizontal="right" vertical="center" shrinkToFit="1"/>
    </xf>
    <xf numFmtId="0" fontId="6" fillId="0" borderId="3" xfId="5" applyFont="1" applyBorder="1" applyAlignment="1" applyProtection="1">
      <alignment vertical="center"/>
      <protection locked="0"/>
    </xf>
    <xf numFmtId="38" fontId="6" fillId="0" borderId="3" xfId="6" applyFont="1" applyFill="1" applyBorder="1" applyAlignment="1" applyProtection="1">
      <alignment horizontal="right" vertical="center"/>
      <protection locked="0"/>
    </xf>
    <xf numFmtId="0" fontId="6" fillId="0" borderId="3" xfId="5" applyFont="1" applyBorder="1" applyAlignment="1" applyProtection="1">
      <alignment horizontal="right" vertical="center"/>
      <protection locked="0"/>
    </xf>
    <xf numFmtId="38" fontId="6" fillId="0" borderId="37" xfId="6" applyFont="1" applyFill="1" applyBorder="1" applyAlignment="1" applyProtection="1">
      <alignment horizontal="right" vertical="center" shrinkToFit="1"/>
      <protection locked="0"/>
    </xf>
    <xf numFmtId="38" fontId="6" fillId="0" borderId="22" xfId="6" applyFont="1" applyFill="1" applyBorder="1" applyAlignment="1" applyProtection="1">
      <alignment horizontal="right" vertical="center" shrinkToFit="1"/>
      <protection locked="0"/>
    </xf>
    <xf numFmtId="38" fontId="6" fillId="0" borderId="100" xfId="6" applyFont="1" applyFill="1" applyBorder="1" applyAlignment="1" applyProtection="1">
      <alignment horizontal="right" vertical="center" shrinkToFit="1"/>
      <protection locked="0"/>
    </xf>
    <xf numFmtId="0" fontId="6" fillId="0" borderId="101" xfId="5" applyFont="1" applyBorder="1" applyAlignment="1" applyProtection="1">
      <alignment vertical="center"/>
      <protection locked="0"/>
    </xf>
    <xf numFmtId="38" fontId="6" fillId="0" borderId="38" xfId="6" applyFont="1" applyFill="1" applyBorder="1" applyAlignment="1" applyProtection="1">
      <alignment horizontal="right" vertical="center" shrinkToFit="1"/>
      <protection locked="0"/>
    </xf>
    <xf numFmtId="38" fontId="6" fillId="0" borderId="91" xfId="6" applyFont="1" applyFill="1" applyBorder="1" applyAlignment="1" applyProtection="1">
      <alignment horizontal="center" vertical="center" wrapText="1"/>
      <protection locked="0"/>
    </xf>
    <xf numFmtId="38" fontId="6" fillId="0" borderId="0" xfId="6" applyFont="1" applyFill="1" applyBorder="1" applyAlignment="1" applyProtection="1">
      <alignment horizontal="right"/>
      <protection locked="0"/>
    </xf>
    <xf numFmtId="38" fontId="3" fillId="0" borderId="0" xfId="6" applyFont="1" applyFill="1" applyAlignment="1" applyProtection="1">
      <alignment horizontal="left" vertical="center"/>
      <protection locked="0"/>
    </xf>
    <xf numFmtId="38" fontId="23" fillId="0" borderId="0" xfId="6" applyFont="1" applyFill="1" applyBorder="1" applyProtection="1">
      <protection locked="0"/>
    </xf>
    <xf numFmtId="38" fontId="3" fillId="0" borderId="0" xfId="6" applyFont="1" applyFill="1" applyBorder="1" applyProtection="1">
      <protection locked="0"/>
    </xf>
    <xf numFmtId="0" fontId="3" fillId="0" borderId="0" xfId="0" applyFont="1" applyProtection="1">
      <protection locked="0"/>
    </xf>
    <xf numFmtId="38" fontId="24" fillId="0" borderId="0" xfId="6" applyFont="1" applyFill="1" applyBorder="1" applyAlignment="1" applyProtection="1">
      <alignment vertical="top" wrapText="1"/>
      <protection locked="0"/>
    </xf>
    <xf numFmtId="38" fontId="6" fillId="0" borderId="0" xfId="6" applyFont="1" applyFill="1" applyBorder="1" applyAlignment="1" applyProtection="1">
      <alignment vertical="top"/>
      <protection locked="0"/>
    </xf>
    <xf numFmtId="38" fontId="6" fillId="0" borderId="18" xfId="6" applyFont="1" applyFill="1" applyBorder="1" applyAlignment="1" applyProtection="1">
      <alignment horizontal="center"/>
      <protection locked="0"/>
    </xf>
    <xf numFmtId="38" fontId="6" fillId="0" borderId="6" xfId="6" applyFont="1" applyFill="1" applyBorder="1" applyAlignment="1" applyProtection="1">
      <alignment horizontal="center"/>
      <protection locked="0"/>
    </xf>
    <xf numFmtId="38" fontId="6" fillId="0" borderId="5" xfId="6" applyFont="1" applyFill="1" applyBorder="1" applyAlignment="1" applyProtection="1">
      <alignment horizontal="center"/>
      <protection locked="0"/>
    </xf>
    <xf numFmtId="0" fontId="3" fillId="0" borderId="0" xfId="0" applyFont="1" applyAlignment="1" applyProtection="1">
      <alignment vertical="center"/>
      <protection locked="0"/>
    </xf>
    <xf numFmtId="38" fontId="6" fillId="0" borderId="0" xfId="6" applyFont="1" applyFill="1" applyBorder="1" applyAlignment="1" applyProtection="1">
      <alignment horizontal="center" vertical="center"/>
      <protection locked="0"/>
    </xf>
    <xf numFmtId="38" fontId="6" fillId="0" borderId="23" xfId="6" applyFont="1" applyFill="1" applyBorder="1" applyProtection="1">
      <protection locked="0"/>
    </xf>
    <xf numFmtId="38" fontId="6" fillId="0" borderId="10" xfId="6" applyFont="1" applyFill="1" applyBorder="1" applyProtection="1">
      <protection locked="0"/>
    </xf>
    <xf numFmtId="38" fontId="6" fillId="0" borderId="9" xfId="6" applyFont="1" applyFill="1" applyBorder="1" applyProtection="1">
      <protection locked="0"/>
    </xf>
    <xf numFmtId="38" fontId="6" fillId="0" borderId="0" xfId="6" applyFont="1" applyFill="1" applyBorder="1" applyAlignment="1" applyProtection="1">
      <alignment horizontal="left" vertical="top"/>
      <protection locked="0"/>
    </xf>
    <xf numFmtId="38" fontId="6" fillId="0" borderId="8" xfId="6" applyFont="1" applyFill="1" applyBorder="1" applyAlignment="1" applyProtection="1">
      <alignment vertical="top"/>
      <protection locked="0"/>
    </xf>
    <xf numFmtId="38" fontId="6" fillId="0" borderId="7" xfId="6" applyFont="1" applyFill="1" applyBorder="1" applyAlignment="1" applyProtection="1">
      <alignment vertical="top"/>
      <protection locked="0"/>
    </xf>
    <xf numFmtId="38" fontId="6" fillId="0" borderId="8" xfId="6" applyFont="1" applyFill="1" applyBorder="1" applyProtection="1">
      <protection locked="0"/>
    </xf>
    <xf numFmtId="38" fontId="6" fillId="0" borderId="7" xfId="6" applyFont="1" applyFill="1" applyBorder="1" applyProtection="1">
      <protection locked="0"/>
    </xf>
    <xf numFmtId="38" fontId="3" fillId="0" borderId="0" xfId="6" applyFont="1" applyFill="1" applyBorder="1" applyAlignment="1" applyProtection="1">
      <protection locked="0"/>
    </xf>
    <xf numFmtId="38" fontId="3" fillId="0" borderId="2" xfId="6" applyFont="1" applyFill="1" applyBorder="1" applyAlignment="1" applyProtection="1">
      <alignment horizontal="center" vertical="center"/>
      <protection locked="0"/>
    </xf>
    <xf numFmtId="38" fontId="3" fillId="0" borderId="8" xfId="6" applyFont="1" applyFill="1" applyBorder="1" applyAlignment="1" applyProtection="1">
      <protection locked="0"/>
    </xf>
    <xf numFmtId="38" fontId="3" fillId="0" borderId="2" xfId="6" applyFont="1" applyFill="1" applyBorder="1" applyAlignment="1" applyProtection="1">
      <alignment vertical="center"/>
      <protection locked="0"/>
    </xf>
    <xf numFmtId="38" fontId="3" fillId="0" borderId="2" xfId="6" applyFont="1" applyFill="1" applyBorder="1" applyAlignment="1" applyProtection="1">
      <alignment horizontal="right" vertical="center"/>
      <protection locked="0"/>
    </xf>
    <xf numFmtId="38" fontId="3" fillId="0" borderId="7" xfId="6" applyFont="1" applyFill="1" applyBorder="1" applyAlignment="1" applyProtection="1">
      <protection locked="0"/>
    </xf>
    <xf numFmtId="38" fontId="3" fillId="0" borderId="0" xfId="6" applyFont="1" applyFill="1" applyBorder="1" applyAlignment="1" applyProtection="1">
      <alignment horizontal="center"/>
      <protection locked="0"/>
    </xf>
    <xf numFmtId="38" fontId="3" fillId="0" borderId="0" xfId="6" applyFont="1" applyFill="1" applyBorder="1" applyAlignment="1" applyProtection="1">
      <alignment horizontal="center" vertical="center"/>
      <protection locked="0"/>
    </xf>
    <xf numFmtId="38" fontId="3" fillId="0" borderId="2" xfId="6" applyFont="1" applyFill="1" applyBorder="1" applyAlignment="1" applyProtection="1">
      <protection locked="0"/>
    </xf>
    <xf numFmtId="38" fontId="3" fillId="0" borderId="0" xfId="6" applyFont="1" applyFill="1" applyBorder="1" applyAlignment="1" applyProtection="1">
      <alignment horizontal="right" vertical="center"/>
      <protection locked="0"/>
    </xf>
    <xf numFmtId="38" fontId="3" fillId="0" borderId="10" xfId="6" applyFont="1" applyFill="1" applyBorder="1" applyAlignment="1" applyProtection="1">
      <protection locked="0"/>
    </xf>
    <xf numFmtId="38" fontId="6" fillId="0" borderId="4" xfId="6" applyFont="1" applyFill="1" applyBorder="1" applyProtection="1">
      <protection locked="0"/>
    </xf>
    <xf numFmtId="38" fontId="3" fillId="0" borderId="6" xfId="6" applyFont="1" applyFill="1" applyBorder="1" applyAlignment="1" applyProtection="1">
      <protection locked="0"/>
    </xf>
    <xf numFmtId="38" fontId="3" fillId="0" borderId="5" xfId="6" applyFont="1" applyFill="1" applyBorder="1" applyAlignment="1" applyProtection="1">
      <protection locked="0"/>
    </xf>
    <xf numFmtId="38" fontId="3" fillId="0" borderId="10" xfId="6" applyFont="1" applyFill="1" applyBorder="1" applyAlignment="1" applyProtection="1">
      <alignment vertical="top" wrapText="1"/>
      <protection locked="0"/>
    </xf>
    <xf numFmtId="38" fontId="3" fillId="0" borderId="0" xfId="6" applyFont="1" applyFill="1" applyBorder="1" applyAlignment="1" applyProtection="1">
      <alignment vertical="top" wrapText="1"/>
      <protection locked="0"/>
    </xf>
    <xf numFmtId="38" fontId="3" fillId="0" borderId="0" xfId="6" applyFont="1" applyFill="1" applyBorder="1" applyAlignment="1" applyProtection="1">
      <alignment vertical="center"/>
      <protection locked="0"/>
    </xf>
    <xf numFmtId="0" fontId="3" fillId="0" borderId="34" xfId="0" applyFont="1" applyBorder="1" applyAlignment="1" applyProtection="1">
      <alignment horizontal="center" vertical="center"/>
      <protection locked="0"/>
    </xf>
    <xf numFmtId="0" fontId="3" fillId="0" borderId="41" xfId="0" applyFont="1" applyBorder="1" applyAlignment="1" applyProtection="1">
      <alignment horizontal="center" vertical="center"/>
      <protection locked="0"/>
    </xf>
    <xf numFmtId="0" fontId="3" fillId="0" borderId="8" xfId="0" applyFont="1" applyBorder="1" applyProtection="1">
      <protection locked="0"/>
    </xf>
    <xf numFmtId="0" fontId="3" fillId="0" borderId="7" xfId="0" applyFont="1" applyBorder="1" applyProtection="1">
      <protection locked="0"/>
    </xf>
    <xf numFmtId="38" fontId="26" fillId="0" borderId="0" xfId="6" applyFont="1" applyFill="1" applyBorder="1" applyAlignment="1" applyProtection="1">
      <alignment vertical="center"/>
      <protection locked="0"/>
    </xf>
    <xf numFmtId="0" fontId="3" fillId="0" borderId="28" xfId="0" applyFont="1" applyBorder="1" applyAlignment="1" applyProtection="1">
      <alignment vertical="center"/>
      <protection locked="0"/>
    </xf>
    <xf numFmtId="0" fontId="3" fillId="0" borderId="29" xfId="0" applyFont="1" applyBorder="1" applyAlignment="1" applyProtection="1">
      <alignment vertical="center"/>
      <protection locked="0"/>
    </xf>
    <xf numFmtId="0" fontId="3" fillId="0" borderId="58" xfId="0" applyFont="1" applyBorder="1" applyAlignment="1" applyProtection="1">
      <alignment vertical="center"/>
      <protection locked="0"/>
    </xf>
    <xf numFmtId="38" fontId="6" fillId="0" borderId="0" xfId="6" applyFont="1" applyFill="1" applyBorder="1" applyAlignment="1" applyProtection="1">
      <alignment vertical="center" wrapText="1"/>
      <protection locked="0"/>
    </xf>
    <xf numFmtId="38" fontId="6" fillId="0" borderId="0" xfId="6" applyFont="1" applyFill="1" applyBorder="1" applyAlignment="1" applyProtection="1">
      <alignment vertical="top" wrapText="1"/>
      <protection locked="0"/>
    </xf>
    <xf numFmtId="38" fontId="3" fillId="0" borderId="9" xfId="6" applyFont="1" applyFill="1" applyBorder="1" applyAlignment="1" applyProtection="1">
      <alignment vertical="top" wrapText="1"/>
      <protection locked="0"/>
    </xf>
    <xf numFmtId="38" fontId="3" fillId="0" borderId="7" xfId="6" applyFont="1" applyFill="1" applyBorder="1" applyAlignment="1" applyProtection="1">
      <alignment vertical="top" wrapText="1"/>
      <protection locked="0"/>
    </xf>
    <xf numFmtId="38" fontId="3" fillId="0" borderId="8" xfId="6" applyFont="1" applyFill="1" applyBorder="1" applyAlignment="1" applyProtection="1">
      <alignment horizontal="center" vertical="center" wrapText="1"/>
      <protection locked="0"/>
    </xf>
    <xf numFmtId="38" fontId="6" fillId="0" borderId="17" xfId="6" applyFont="1" applyFill="1" applyBorder="1" applyProtection="1">
      <protection locked="0"/>
    </xf>
    <xf numFmtId="38" fontId="3" fillId="0" borderId="6" xfId="6" applyFont="1" applyFill="1" applyBorder="1" applyAlignment="1" applyProtection="1">
      <alignment vertical="top" wrapText="1"/>
      <protection locked="0"/>
    </xf>
    <xf numFmtId="38" fontId="3" fillId="0" borderId="5" xfId="6" applyFont="1" applyFill="1" applyBorder="1" applyAlignment="1" applyProtection="1">
      <alignment vertical="top" wrapText="1"/>
      <protection locked="0"/>
    </xf>
    <xf numFmtId="38" fontId="6" fillId="0" borderId="16" xfId="6" applyFont="1" applyFill="1" applyBorder="1" applyAlignment="1" applyProtection="1">
      <alignment horizontal="center"/>
      <protection locked="0"/>
    </xf>
    <xf numFmtId="38" fontId="3" fillId="0" borderId="2" xfId="6" applyFont="1" applyFill="1" applyBorder="1" applyAlignment="1" applyProtection="1">
      <alignment horizontal="center" vertical="center" wrapText="1"/>
      <protection locked="0"/>
    </xf>
    <xf numFmtId="38" fontId="3" fillId="0" borderId="2" xfId="6" applyFont="1" applyFill="1" applyBorder="1" applyAlignment="1" applyProtection="1">
      <alignment horizontal="center" vertical="center" shrinkToFit="1"/>
      <protection locked="0"/>
    </xf>
    <xf numFmtId="178" fontId="6" fillId="0" borderId="2" xfId="1" applyNumberFormat="1" applyFont="1" applyFill="1" applyBorder="1" applyAlignment="1" applyProtection="1">
      <alignment horizontal="right" vertical="center"/>
      <protection locked="0"/>
    </xf>
    <xf numFmtId="38" fontId="6" fillId="0" borderId="2" xfId="1" applyFont="1" applyFill="1" applyBorder="1" applyAlignment="1" applyProtection="1">
      <alignment horizontal="right" vertical="center"/>
      <protection locked="0"/>
    </xf>
    <xf numFmtId="38" fontId="6" fillId="0" borderId="1" xfId="1" applyFont="1" applyFill="1" applyBorder="1" applyAlignment="1" applyProtection="1">
      <alignment horizontal="right" vertical="center"/>
      <protection locked="0"/>
    </xf>
    <xf numFmtId="38" fontId="3" fillId="0" borderId="2" xfId="1" applyFont="1" applyFill="1" applyBorder="1" applyAlignment="1" applyProtection="1">
      <alignment horizontal="right" vertical="center" wrapText="1"/>
      <protection locked="0"/>
    </xf>
    <xf numFmtId="38" fontId="6" fillId="0" borderId="2" xfId="1" applyFont="1" applyFill="1" applyBorder="1" applyAlignment="1" applyProtection="1">
      <alignment horizontal="right" vertical="center" wrapText="1"/>
      <protection locked="0"/>
    </xf>
    <xf numFmtId="38" fontId="6" fillId="0" borderId="4" xfId="6" applyFont="1" applyFill="1" applyBorder="1" applyAlignment="1" applyProtection="1">
      <alignment horizontal="left" vertical="center"/>
      <protection locked="0"/>
    </xf>
    <xf numFmtId="38" fontId="6" fillId="0" borderId="5" xfId="6" applyFont="1" applyFill="1" applyBorder="1" applyAlignment="1" applyProtection="1">
      <alignment horizontal="center" vertical="center" wrapText="1"/>
      <protection locked="0"/>
    </xf>
    <xf numFmtId="38" fontId="3" fillId="0" borderId="23" xfId="6" applyFont="1" applyFill="1" applyBorder="1" applyAlignment="1" applyProtection="1">
      <protection locked="0"/>
    </xf>
    <xf numFmtId="38" fontId="3" fillId="0" borderId="9" xfId="6" applyFont="1" applyFill="1" applyBorder="1" applyAlignment="1" applyProtection="1">
      <protection locked="0"/>
    </xf>
    <xf numFmtId="38" fontId="6" fillId="0" borderId="7" xfId="6" applyFont="1" applyFill="1" applyBorder="1" applyAlignment="1" applyProtection="1">
      <alignment horizontal="center" vertical="center"/>
      <protection locked="0"/>
    </xf>
    <xf numFmtId="38" fontId="6" fillId="0" borderId="7" xfId="6" applyFont="1" applyFill="1" applyBorder="1" applyAlignment="1" applyProtection="1">
      <alignment horizontal="right" vertical="center"/>
      <protection locked="0"/>
    </xf>
    <xf numFmtId="38" fontId="3" fillId="0" borderId="4" xfId="6" applyFont="1" applyFill="1" applyBorder="1" applyAlignment="1" applyProtection="1">
      <protection locked="0"/>
    </xf>
    <xf numFmtId="38" fontId="3" fillId="0" borderId="0" xfId="6" applyFont="1" applyFill="1" applyBorder="1" applyAlignment="1" applyProtection="1">
      <alignment horizontal="left" vertical="top"/>
      <protection locked="0"/>
    </xf>
    <xf numFmtId="38" fontId="3" fillId="0" borderId="0" xfId="6" applyFont="1" applyFill="1" applyAlignment="1" applyProtection="1">
      <alignment vertical="center"/>
      <protection locked="0"/>
    </xf>
    <xf numFmtId="38" fontId="6" fillId="0" borderId="0" xfId="6" applyFont="1" applyFill="1" applyAlignment="1" applyProtection="1">
      <alignment vertical="top" wrapText="1"/>
      <protection locked="0"/>
    </xf>
    <xf numFmtId="38" fontId="3" fillId="0" borderId="0" xfId="6" applyFont="1" applyFill="1" applyBorder="1" applyAlignment="1" applyProtection="1">
      <alignment vertical="top"/>
      <protection locked="0"/>
    </xf>
    <xf numFmtId="38" fontId="6" fillId="0" borderId="0" xfId="6" applyFont="1" applyFill="1" applyBorder="1" applyAlignment="1" applyProtection="1">
      <alignment horizontal="left" vertical="top" wrapText="1"/>
      <protection locked="0"/>
    </xf>
    <xf numFmtId="38" fontId="6" fillId="0" borderId="19" xfId="1" applyFont="1" applyFill="1" applyBorder="1" applyAlignment="1" applyProtection="1">
      <alignment horizontal="right" vertical="center" wrapText="1"/>
      <protection locked="0"/>
    </xf>
    <xf numFmtId="178" fontId="6" fillId="0" borderId="0" xfId="1" applyNumberFormat="1" applyFont="1" applyFill="1" applyBorder="1" applyAlignment="1" applyProtection="1">
      <alignment horizontal="right" vertical="center"/>
      <protection locked="0"/>
    </xf>
    <xf numFmtId="38" fontId="6" fillId="0" borderId="0" xfId="1" applyFont="1" applyFill="1" applyBorder="1" applyAlignment="1" applyProtection="1">
      <alignment horizontal="right" vertical="center" wrapText="1"/>
      <protection locked="0"/>
    </xf>
    <xf numFmtId="38" fontId="6" fillId="0" borderId="2" xfId="6" applyFont="1" applyFill="1" applyBorder="1" applyAlignment="1" applyProtection="1">
      <alignment horizontal="center" vertical="center"/>
      <protection locked="0"/>
    </xf>
    <xf numFmtId="38" fontId="6" fillId="0" borderId="2" xfId="1" applyFont="1" applyFill="1" applyBorder="1" applyAlignment="1" applyProtection="1">
      <alignment horizontal="left" vertical="center"/>
      <protection locked="0"/>
    </xf>
    <xf numFmtId="38" fontId="6" fillId="0" borderId="2" xfId="6" applyFont="1" applyFill="1" applyBorder="1" applyAlignment="1" applyProtection="1">
      <alignment horizontal="left" vertical="center"/>
      <protection locked="0"/>
    </xf>
    <xf numFmtId="38" fontId="6" fillId="0" borderId="16" xfId="6" applyFont="1" applyFill="1" applyBorder="1" applyAlignment="1" applyProtection="1">
      <alignment vertical="center"/>
      <protection locked="0"/>
    </xf>
    <xf numFmtId="38" fontId="6" fillId="0" borderId="2" xfId="1" applyFont="1" applyFill="1" applyBorder="1" applyAlignment="1" applyProtection="1">
      <alignment horizontal="center" vertical="center"/>
      <protection locked="0"/>
    </xf>
    <xf numFmtId="38" fontId="6" fillId="2" borderId="0" xfId="6" applyFont="1" applyFill="1" applyBorder="1" applyAlignment="1" applyProtection="1">
      <alignment vertical="center"/>
      <protection locked="0"/>
    </xf>
    <xf numFmtId="38" fontId="6" fillId="2" borderId="0" xfId="6" applyFont="1" applyFill="1" applyAlignment="1" applyProtection="1">
      <alignment vertical="center" wrapText="1"/>
      <protection locked="0"/>
    </xf>
    <xf numFmtId="38" fontId="6" fillId="2" borderId="0" xfId="6" applyFont="1" applyFill="1" applyBorder="1" applyProtection="1">
      <protection locked="0"/>
    </xf>
    <xf numFmtId="38" fontId="6" fillId="0" borderId="84" xfId="6" applyFont="1" applyFill="1" applyBorder="1" applyAlignment="1" applyProtection="1">
      <alignment horizontal="center"/>
      <protection locked="0"/>
    </xf>
    <xf numFmtId="38" fontId="6" fillId="0" borderId="6" xfId="6" applyFont="1" applyFill="1" applyBorder="1" applyProtection="1">
      <protection locked="0"/>
    </xf>
    <xf numFmtId="38" fontId="6" fillId="0" borderId="5" xfId="6" applyFont="1" applyFill="1" applyBorder="1" applyProtection="1">
      <protection locked="0"/>
    </xf>
    <xf numFmtId="38" fontId="6" fillId="0" borderId="2" xfId="6" applyFont="1" applyFill="1" applyBorder="1" applyProtection="1">
      <protection locked="0"/>
    </xf>
    <xf numFmtId="38" fontId="6" fillId="0" borderId="8" xfId="6" applyFont="1" applyFill="1" applyBorder="1" applyAlignment="1" applyProtection="1">
      <alignment horizontal="center"/>
      <protection locked="0"/>
    </xf>
    <xf numFmtId="38" fontId="6" fillId="0" borderId="0" xfId="6" applyFont="1" applyFill="1" applyBorder="1" applyAlignment="1" applyProtection="1">
      <alignment horizontal="center"/>
      <protection locked="0"/>
    </xf>
    <xf numFmtId="38" fontId="6" fillId="0" borderId="7" xfId="6" applyFont="1" applyFill="1" applyBorder="1" applyAlignment="1" applyProtection="1">
      <alignment horizontal="center"/>
      <protection locked="0"/>
    </xf>
    <xf numFmtId="38" fontId="6" fillId="0" borderId="2" xfId="6" applyFont="1" applyFill="1" applyBorder="1" applyAlignment="1" applyProtection="1">
      <alignment horizontal="center"/>
      <protection locked="0"/>
    </xf>
    <xf numFmtId="38" fontId="6" fillId="0" borderId="0" xfId="6" applyFont="1" applyFill="1" applyBorder="1" applyAlignment="1" applyProtection="1">
      <alignment horizontal="left"/>
      <protection locked="0"/>
    </xf>
    <xf numFmtId="0" fontId="6" fillId="0" borderId="10" xfId="0" applyFont="1" applyBorder="1" applyAlignment="1">
      <alignment horizontal="center" vertical="center"/>
    </xf>
    <xf numFmtId="0" fontId="6" fillId="0" borderId="6" xfId="0" applyFont="1" applyBorder="1" applyAlignment="1">
      <alignment horizontal="center" vertical="center"/>
    </xf>
    <xf numFmtId="0" fontId="6" fillId="0" borderId="10" xfId="0" applyFont="1" applyBorder="1" applyAlignment="1">
      <alignment horizontal="left" vertical="center"/>
    </xf>
    <xf numFmtId="0" fontId="6" fillId="0" borderId="23" xfId="0" applyFont="1" applyBorder="1" applyAlignment="1">
      <alignment horizontal="right"/>
    </xf>
    <xf numFmtId="0" fontId="6" fillId="0" borderId="9" xfId="0" applyFont="1" applyBorder="1" applyAlignment="1">
      <alignment horizontal="right"/>
    </xf>
    <xf numFmtId="0" fontId="6" fillId="0" borderId="18" xfId="0" applyFont="1" applyBorder="1" applyAlignment="1">
      <alignment horizontal="center" vertical="center"/>
    </xf>
    <xf numFmtId="0" fontId="6" fillId="0" borderId="2" xfId="0" applyFont="1" applyBorder="1" applyAlignment="1">
      <alignment horizontal="center"/>
    </xf>
    <xf numFmtId="0" fontId="6" fillId="0" borderId="0" xfId="0" applyFont="1" applyAlignment="1">
      <alignment horizontal="center" vertical="center"/>
    </xf>
    <xf numFmtId="0" fontId="6" fillId="0" borderId="0" xfId="0" applyFont="1" applyAlignment="1">
      <alignment horizontal="right" vertical="center"/>
    </xf>
    <xf numFmtId="0" fontId="29" fillId="0" borderId="2" xfId="0" applyFont="1" applyBorder="1" applyAlignment="1">
      <alignment horizontal="center" vertical="center"/>
    </xf>
    <xf numFmtId="0" fontId="6" fillId="0" borderId="0" xfId="0" applyFont="1" applyAlignment="1">
      <alignment horizontal="center"/>
    </xf>
    <xf numFmtId="38" fontId="29" fillId="0" borderId="2" xfId="6" applyFont="1" applyFill="1" applyBorder="1" applyAlignment="1" applyProtection="1">
      <alignment vertical="top" wrapText="1" shrinkToFit="1"/>
      <protection locked="0"/>
    </xf>
    <xf numFmtId="38" fontId="6" fillId="2" borderId="23" xfId="6" applyFont="1" applyFill="1" applyBorder="1" applyProtection="1">
      <protection locked="0"/>
    </xf>
    <xf numFmtId="38" fontId="6" fillId="2" borderId="10" xfId="6" applyFont="1" applyFill="1" applyBorder="1" applyProtection="1">
      <protection locked="0"/>
    </xf>
    <xf numFmtId="38" fontId="6" fillId="2" borderId="9" xfId="6" applyFont="1" applyFill="1" applyBorder="1" applyProtection="1">
      <protection locked="0"/>
    </xf>
    <xf numFmtId="38" fontId="6" fillId="2" borderId="8" xfId="6" applyFont="1" applyFill="1" applyBorder="1" applyProtection="1">
      <protection locked="0"/>
    </xf>
    <xf numFmtId="38" fontId="6" fillId="2" borderId="7" xfId="6" applyFont="1" applyFill="1" applyBorder="1" applyProtection="1">
      <protection locked="0"/>
    </xf>
    <xf numFmtId="38" fontId="6" fillId="2" borderId="4" xfId="6" applyFont="1" applyFill="1" applyBorder="1" applyProtection="1">
      <protection locked="0"/>
    </xf>
    <xf numFmtId="38" fontId="6" fillId="2" borderId="6" xfId="6" applyFont="1" applyFill="1" applyBorder="1" applyProtection="1">
      <protection locked="0"/>
    </xf>
    <xf numFmtId="38" fontId="6" fillId="2" borderId="5" xfId="6" applyFont="1" applyFill="1" applyBorder="1" applyProtection="1">
      <protection locked="0"/>
    </xf>
    <xf numFmtId="0" fontId="31" fillId="0" borderId="2" xfId="7" applyFont="1" applyBorder="1" applyAlignment="1">
      <alignment horizontal="center"/>
    </xf>
    <xf numFmtId="38" fontId="6" fillId="2" borderId="2" xfId="6" applyFont="1" applyFill="1" applyBorder="1" applyProtection="1">
      <protection locked="0"/>
    </xf>
    <xf numFmtId="38" fontId="6" fillId="2" borderId="0" xfId="6" applyFont="1" applyFill="1" applyBorder="1" applyAlignment="1" applyProtection="1">
      <alignment horizontal="center"/>
      <protection locked="0"/>
    </xf>
    <xf numFmtId="38" fontId="6" fillId="2" borderId="0" xfId="6" applyFont="1" applyFill="1" applyBorder="1" applyAlignment="1" applyProtection="1">
      <alignment horizontal="left"/>
      <protection locked="0"/>
    </xf>
    <xf numFmtId="38" fontId="6" fillId="2" borderId="18" xfId="6" applyFont="1" applyFill="1" applyBorder="1" applyAlignment="1" applyProtection="1">
      <alignment horizontal="center"/>
      <protection locked="0"/>
    </xf>
    <xf numFmtId="0" fontId="6" fillId="2" borderId="10" xfId="0" applyFont="1" applyFill="1" applyBorder="1" applyAlignment="1">
      <alignment horizontal="center" vertical="center"/>
    </xf>
    <xf numFmtId="0" fontId="6" fillId="2" borderId="6" xfId="0" applyFont="1" applyFill="1" applyBorder="1" applyAlignment="1">
      <alignment horizontal="center" vertical="center"/>
    </xf>
    <xf numFmtId="0" fontId="6" fillId="2" borderId="10" xfId="0" applyFont="1" applyFill="1" applyBorder="1" applyAlignment="1">
      <alignment horizontal="left" vertical="center"/>
    </xf>
    <xf numFmtId="0" fontId="6" fillId="2" borderId="23" xfId="0" applyFont="1" applyFill="1" applyBorder="1" applyAlignment="1">
      <alignment horizontal="right"/>
    </xf>
    <xf numFmtId="0" fontId="6" fillId="2" borderId="9" xfId="0" applyFont="1" applyFill="1" applyBorder="1" applyAlignment="1">
      <alignment horizontal="right"/>
    </xf>
    <xf numFmtId="0" fontId="6" fillId="2" borderId="0" xfId="0" applyFont="1" applyFill="1" applyAlignment="1">
      <alignment horizontal="left" vertical="center"/>
    </xf>
    <xf numFmtId="0" fontId="6" fillId="2" borderId="18" xfId="0" applyFont="1" applyFill="1" applyBorder="1" applyAlignment="1">
      <alignment horizontal="center" vertical="center"/>
    </xf>
    <xf numFmtId="0" fontId="6" fillId="2" borderId="2" xfId="0" applyFont="1" applyFill="1" applyBorder="1" applyAlignment="1">
      <alignment horizontal="center"/>
    </xf>
    <xf numFmtId="0" fontId="6" fillId="2" borderId="0" xfId="0" applyFont="1" applyFill="1" applyAlignment="1">
      <alignment horizontal="center" vertical="center"/>
    </xf>
    <xf numFmtId="0" fontId="6" fillId="2" borderId="0" xfId="0" applyFont="1" applyFill="1" applyAlignment="1">
      <alignment horizontal="right" vertical="center"/>
    </xf>
    <xf numFmtId="0" fontId="29" fillId="2" borderId="2" xfId="0" applyFont="1" applyFill="1" applyBorder="1" applyAlignment="1">
      <alignment horizontal="center" vertical="center"/>
    </xf>
    <xf numFmtId="0" fontId="6" fillId="2" borderId="0" xfId="0" applyFont="1" applyFill="1" applyAlignment="1">
      <alignment horizontal="center"/>
    </xf>
    <xf numFmtId="38" fontId="6" fillId="0" borderId="2" xfId="6" applyFont="1" applyFill="1" applyBorder="1" applyAlignment="1" applyProtection="1">
      <alignment horizontal="left" vertical="top"/>
      <protection locked="0"/>
    </xf>
    <xf numFmtId="38" fontId="6" fillId="0" borderId="2" xfId="6" applyFont="1" applyFill="1" applyBorder="1" applyAlignment="1" applyProtection="1">
      <alignment vertical="top" shrinkToFit="1"/>
      <protection locked="0"/>
    </xf>
    <xf numFmtId="0" fontId="3" fillId="2" borderId="0" xfId="0" applyFont="1" applyFill="1"/>
    <xf numFmtId="0" fontId="3" fillId="2" borderId="34" xfId="5" applyFill="1" applyBorder="1" applyAlignment="1">
      <alignment horizontal="center" vertical="center"/>
    </xf>
    <xf numFmtId="0" fontId="3" fillId="2" borderId="41" xfId="5" applyFill="1" applyBorder="1" applyAlignment="1">
      <alignment horizontal="center" vertical="center"/>
    </xf>
    <xf numFmtId="0" fontId="3" fillId="2" borderId="0" xfId="5" applyFill="1" applyAlignment="1">
      <alignment vertical="center"/>
    </xf>
    <xf numFmtId="0" fontId="3" fillId="0" borderId="28" xfId="5" applyBorder="1" applyAlignment="1">
      <alignment vertical="center"/>
    </xf>
    <xf numFmtId="0" fontId="3" fillId="0" borderId="29" xfId="5" applyBorder="1" applyAlignment="1">
      <alignment vertical="center"/>
    </xf>
    <xf numFmtId="0" fontId="3" fillId="0" borderId="58" xfId="5" applyBorder="1" applyAlignment="1">
      <alignment vertical="center"/>
    </xf>
    <xf numFmtId="0" fontId="3" fillId="0" borderId="0" xfId="5" applyAlignment="1">
      <alignment horizontal="center" vertical="center"/>
    </xf>
    <xf numFmtId="0" fontId="3" fillId="0" borderId="17" xfId="5" applyBorder="1" applyAlignment="1">
      <alignment vertical="center"/>
    </xf>
    <xf numFmtId="0" fontId="14" fillId="2" borderId="1" xfId="11" applyFont="1" applyFill="1" applyBorder="1" applyAlignment="1">
      <alignment horizontal="center" vertical="center" shrinkToFit="1"/>
    </xf>
    <xf numFmtId="0" fontId="14" fillId="2" borderId="18" xfId="11" applyFont="1" applyFill="1" applyBorder="1" applyAlignment="1">
      <alignment horizontal="center" vertical="center" shrinkToFit="1"/>
    </xf>
    <xf numFmtId="0" fontId="14" fillId="2" borderId="17" xfId="11" applyFont="1" applyFill="1" applyBorder="1" applyAlignment="1">
      <alignment horizontal="center" vertical="center" shrinkToFit="1"/>
    </xf>
    <xf numFmtId="0" fontId="14" fillId="2" borderId="23" xfId="11" applyFont="1" applyFill="1" applyBorder="1" applyAlignment="1">
      <alignment horizontal="center" vertical="center" shrinkToFit="1"/>
    </xf>
    <xf numFmtId="0" fontId="14" fillId="2" borderId="9" xfId="11" applyFont="1" applyFill="1" applyBorder="1" applyAlignment="1">
      <alignment horizontal="center" vertical="center" shrinkToFit="1"/>
    </xf>
    <xf numFmtId="0" fontId="14" fillId="2" borderId="8" xfId="11" applyFont="1" applyFill="1" applyBorder="1" applyAlignment="1">
      <alignment horizontal="center" vertical="center" shrinkToFit="1"/>
    </xf>
    <xf numFmtId="0" fontId="14" fillId="2" borderId="7" xfId="11" applyFont="1" applyFill="1" applyBorder="1" applyAlignment="1">
      <alignment horizontal="center" vertical="center" shrinkToFit="1"/>
    </xf>
    <xf numFmtId="0" fontId="14" fillId="2" borderId="4" xfId="11" applyFont="1" applyFill="1" applyBorder="1" applyAlignment="1">
      <alignment horizontal="center" vertical="center" shrinkToFit="1"/>
    </xf>
    <xf numFmtId="0" fontId="14" fillId="2" borderId="5" xfId="11" applyFont="1" applyFill="1" applyBorder="1" applyAlignment="1">
      <alignment horizontal="center" vertical="center" shrinkToFit="1"/>
    </xf>
    <xf numFmtId="0" fontId="14" fillId="2" borderId="8" xfId="11" applyFont="1" applyFill="1" applyBorder="1" applyAlignment="1">
      <alignment horizontal="center" vertical="center"/>
    </xf>
    <xf numFmtId="0" fontId="14" fillId="2" borderId="0" xfId="11" applyFont="1" applyFill="1" applyAlignment="1">
      <alignment horizontal="center" vertical="center"/>
    </xf>
    <xf numFmtId="0" fontId="14" fillId="2" borderId="7" xfId="11" applyFont="1" applyFill="1" applyBorder="1" applyAlignment="1">
      <alignment horizontal="center" vertical="center"/>
    </xf>
    <xf numFmtId="0" fontId="14" fillId="2" borderId="0" xfId="11" applyFont="1" applyFill="1" applyAlignment="1">
      <alignment horizontal="center" vertical="center" shrinkToFit="1"/>
    </xf>
    <xf numFmtId="0" fontId="14" fillId="2" borderId="10" xfId="11" applyFont="1" applyFill="1" applyBorder="1" applyAlignment="1">
      <alignment horizontal="center" vertical="center" shrinkToFit="1"/>
    </xf>
    <xf numFmtId="0" fontId="14" fillId="2" borderId="6" xfId="11" applyFont="1" applyFill="1" applyBorder="1" applyAlignment="1">
      <alignment horizontal="center" vertical="center" shrinkToFit="1"/>
    </xf>
    <xf numFmtId="0" fontId="14" fillId="2" borderId="4" xfId="11" applyFont="1" applyFill="1" applyBorder="1" applyAlignment="1">
      <alignment horizontal="right" vertical="center" shrinkToFit="1"/>
    </xf>
    <xf numFmtId="0" fontId="14" fillId="2" borderId="6" xfId="11" applyFont="1" applyFill="1" applyBorder="1" applyAlignment="1">
      <alignment horizontal="right" vertical="center" shrinkToFit="1"/>
    </xf>
    <xf numFmtId="0" fontId="14" fillId="2" borderId="5" xfId="11" applyFont="1" applyFill="1" applyBorder="1" applyAlignment="1">
      <alignment horizontal="right" vertical="center" shrinkToFit="1"/>
    </xf>
    <xf numFmtId="38" fontId="14" fillId="2" borderId="8" xfId="12" applyFont="1" applyFill="1" applyBorder="1" applyAlignment="1">
      <alignment horizontal="right" vertical="center"/>
    </xf>
    <xf numFmtId="38" fontId="14" fillId="2" borderId="0" xfId="12" applyFont="1" applyFill="1" applyBorder="1" applyAlignment="1">
      <alignment horizontal="right" vertical="center"/>
    </xf>
    <xf numFmtId="38" fontId="14" fillId="2" borderId="7" xfId="12" applyFont="1" applyFill="1" applyBorder="1" applyAlignment="1">
      <alignment horizontal="right" vertical="center"/>
    </xf>
    <xf numFmtId="0" fontId="14" fillId="2" borderId="8" xfId="11" applyFont="1" applyFill="1" applyBorder="1" applyAlignment="1">
      <alignment horizontal="right" vertical="center"/>
    </xf>
    <xf numFmtId="0" fontId="14" fillId="2" borderId="7" xfId="11" applyFont="1" applyFill="1" applyBorder="1" applyAlignment="1">
      <alignment horizontal="right" vertical="center"/>
    </xf>
    <xf numFmtId="3" fontId="14" fillId="2" borderId="8" xfId="11" applyNumberFormat="1" applyFont="1" applyFill="1" applyBorder="1" applyAlignment="1">
      <alignment horizontal="right" vertical="center" shrinkToFit="1"/>
    </xf>
    <xf numFmtId="3" fontId="14" fillId="2" borderId="0" xfId="11" applyNumberFormat="1" applyFont="1" applyFill="1" applyAlignment="1">
      <alignment horizontal="right" vertical="center" shrinkToFit="1"/>
    </xf>
    <xf numFmtId="3" fontId="14" fillId="2" borderId="7" xfId="11" applyNumberFormat="1" applyFont="1" applyFill="1" applyBorder="1" applyAlignment="1">
      <alignment horizontal="right" vertical="center" shrinkToFit="1"/>
    </xf>
    <xf numFmtId="3" fontId="14" fillId="2" borderId="8" xfId="11" applyNumberFormat="1" applyFont="1" applyFill="1" applyBorder="1" applyAlignment="1">
      <alignment horizontal="right" vertical="center"/>
    </xf>
    <xf numFmtId="3" fontId="14" fillId="2" borderId="0" xfId="11" applyNumberFormat="1" applyFont="1" applyFill="1" applyAlignment="1">
      <alignment horizontal="right" vertical="center"/>
    </xf>
    <xf numFmtId="3" fontId="14" fillId="2" borderId="7" xfId="11" applyNumberFormat="1" applyFont="1" applyFill="1" applyBorder="1" applyAlignment="1">
      <alignment horizontal="right" vertical="center"/>
    </xf>
    <xf numFmtId="182" fontId="14" fillId="2" borderId="8" xfId="12" applyNumberFormat="1" applyFont="1" applyFill="1" applyBorder="1" applyAlignment="1">
      <alignment vertical="center"/>
    </xf>
    <xf numFmtId="182" fontId="14" fillId="2" borderId="0" xfId="12" applyNumberFormat="1" applyFont="1" applyFill="1" applyBorder="1" applyAlignment="1">
      <alignment vertical="center"/>
    </xf>
    <xf numFmtId="182" fontId="14" fillId="2" borderId="7" xfId="12" applyNumberFormat="1" applyFont="1" applyFill="1" applyBorder="1" applyAlignment="1">
      <alignment vertical="center"/>
    </xf>
    <xf numFmtId="182" fontId="14" fillId="2" borderId="8" xfId="12" applyNumberFormat="1" applyFont="1" applyFill="1" applyBorder="1" applyAlignment="1">
      <alignment vertical="center" shrinkToFit="1"/>
    </xf>
    <xf numFmtId="182" fontId="14" fillId="2" borderId="7" xfId="12" applyNumberFormat="1" applyFont="1" applyFill="1" applyBorder="1" applyAlignment="1">
      <alignment vertical="center" shrinkToFit="1"/>
    </xf>
    <xf numFmtId="182" fontId="14" fillId="2" borderId="8" xfId="11" applyNumberFormat="1" applyFont="1" applyFill="1" applyBorder="1" applyAlignment="1">
      <alignment horizontal="right" vertical="center"/>
    </xf>
    <xf numFmtId="182" fontId="14" fillId="2" borderId="7" xfId="11" applyNumberFormat="1" applyFont="1" applyFill="1" applyBorder="1" applyAlignment="1">
      <alignment horizontal="right" vertical="center"/>
    </xf>
    <xf numFmtId="0" fontId="14" fillId="2" borderId="23" xfId="11" applyFont="1" applyFill="1" applyBorder="1" applyAlignment="1">
      <alignment horizontal="center" vertical="center"/>
    </xf>
    <xf numFmtId="0" fontId="14" fillId="2" borderId="9" xfId="11" applyFont="1" applyFill="1" applyBorder="1" applyAlignment="1">
      <alignment horizontal="center" vertical="center"/>
    </xf>
    <xf numFmtId="0" fontId="14" fillId="2" borderId="4" xfId="11" applyFont="1" applyFill="1" applyBorder="1" applyAlignment="1">
      <alignment horizontal="center" vertical="center"/>
    </xf>
    <xf numFmtId="0" fontId="14" fillId="2" borderId="5" xfId="11" applyFont="1" applyFill="1" applyBorder="1" applyAlignment="1">
      <alignment horizontal="center" vertical="center"/>
    </xf>
    <xf numFmtId="182" fontId="14" fillId="2" borderId="4" xfId="12" applyNumberFormat="1" applyFont="1" applyFill="1" applyBorder="1" applyAlignment="1">
      <alignment horizontal="right" vertical="center"/>
    </xf>
    <xf numFmtId="182" fontId="14" fillId="2" borderId="6" xfId="12" applyNumberFormat="1" applyFont="1" applyFill="1" applyBorder="1" applyAlignment="1">
      <alignment horizontal="right" vertical="center"/>
    </xf>
    <xf numFmtId="182" fontId="14" fillId="2" borderId="5" xfId="12" applyNumberFormat="1" applyFont="1" applyFill="1" applyBorder="1" applyAlignment="1">
      <alignment horizontal="right" vertical="center"/>
    </xf>
    <xf numFmtId="182" fontId="14" fillId="2" borderId="4" xfId="11" applyNumberFormat="1" applyFont="1" applyFill="1" applyBorder="1" applyAlignment="1">
      <alignment horizontal="right" vertical="center" shrinkToFit="1"/>
    </xf>
    <xf numFmtId="182" fontId="14" fillId="2" borderId="5" xfId="11" applyNumberFormat="1" applyFont="1" applyFill="1" applyBorder="1" applyAlignment="1">
      <alignment horizontal="right" vertical="center" shrinkToFit="1"/>
    </xf>
    <xf numFmtId="182" fontId="14" fillId="2" borderId="4" xfId="11" applyNumberFormat="1" applyFont="1" applyFill="1" applyBorder="1" applyAlignment="1">
      <alignment horizontal="right" vertical="center"/>
    </xf>
    <xf numFmtId="182" fontId="14" fillId="2" borderId="5" xfId="11" applyNumberFormat="1" applyFont="1" applyFill="1" applyBorder="1" applyAlignment="1">
      <alignment horizontal="right" vertical="center"/>
    </xf>
    <xf numFmtId="182" fontId="14" fillId="2" borderId="6" xfId="11" applyNumberFormat="1" applyFont="1" applyFill="1" applyBorder="1" applyAlignment="1">
      <alignment horizontal="right" vertical="center"/>
    </xf>
    <xf numFmtId="0" fontId="14" fillId="2" borderId="10" xfId="11" applyFont="1" applyFill="1" applyBorder="1" applyAlignment="1">
      <alignment horizontal="center" vertical="center"/>
    </xf>
    <xf numFmtId="0" fontId="14" fillId="2" borderId="6" xfId="11" applyFont="1" applyFill="1" applyBorder="1" applyAlignment="1">
      <alignment horizontal="center" vertical="center"/>
    </xf>
    <xf numFmtId="182" fontId="14" fillId="2" borderId="23" xfId="11" applyNumberFormat="1" applyFont="1" applyFill="1" applyBorder="1" applyAlignment="1">
      <alignment horizontal="right" vertical="center"/>
    </xf>
    <xf numFmtId="182" fontId="14" fillId="2" borderId="10" xfId="11" applyNumberFormat="1" applyFont="1" applyFill="1" applyBorder="1" applyAlignment="1">
      <alignment horizontal="right" vertical="center"/>
    </xf>
    <xf numFmtId="182" fontId="14" fillId="2" borderId="9" xfId="11" applyNumberFormat="1" applyFont="1" applyFill="1" applyBorder="1" applyAlignment="1">
      <alignment horizontal="right" vertical="center"/>
    </xf>
    <xf numFmtId="49" fontId="14" fillId="2" borderId="8" xfId="11" applyNumberFormat="1" applyFont="1" applyFill="1" applyBorder="1" applyAlignment="1">
      <alignment horizontal="right" vertical="center"/>
    </xf>
    <xf numFmtId="49" fontId="14" fillId="2" borderId="7" xfId="11" applyNumberFormat="1" applyFont="1" applyFill="1" applyBorder="1" applyAlignment="1">
      <alignment horizontal="right" vertical="center"/>
    </xf>
    <xf numFmtId="3" fontId="14" fillId="2" borderId="4" xfId="11" applyNumberFormat="1" applyFont="1" applyFill="1" applyBorder="1" applyAlignment="1">
      <alignment horizontal="right" vertical="center"/>
    </xf>
    <xf numFmtId="3" fontId="14" fillId="2" borderId="6" xfId="11" applyNumberFormat="1" applyFont="1" applyFill="1" applyBorder="1" applyAlignment="1">
      <alignment horizontal="right" vertical="center"/>
    </xf>
    <xf numFmtId="3" fontId="14" fillId="2" borderId="5" xfId="11" applyNumberFormat="1" applyFont="1" applyFill="1" applyBorder="1" applyAlignment="1">
      <alignment horizontal="right" vertical="center"/>
    </xf>
    <xf numFmtId="0" fontId="14" fillId="2" borderId="4" xfId="11" applyFont="1" applyFill="1" applyBorder="1" applyAlignment="1">
      <alignment horizontal="right" vertical="center"/>
    </xf>
    <xf numFmtId="0" fontId="14" fillId="2" borderId="5" xfId="11" applyFont="1" applyFill="1" applyBorder="1" applyAlignment="1">
      <alignment horizontal="right" vertical="center"/>
    </xf>
    <xf numFmtId="38" fontId="14" fillId="2" borderId="4" xfId="12" applyFont="1" applyFill="1" applyBorder="1" applyAlignment="1">
      <alignment horizontal="right" vertical="center"/>
    </xf>
    <xf numFmtId="38" fontId="14" fillId="2" borderId="5" xfId="12" applyFont="1" applyFill="1" applyBorder="1" applyAlignment="1">
      <alignment horizontal="right" vertical="center"/>
    </xf>
    <xf numFmtId="182" fontId="14" fillId="2" borderId="23" xfId="11" applyNumberFormat="1" applyFont="1" applyFill="1" applyBorder="1" applyAlignment="1">
      <alignment horizontal="center" vertical="center"/>
    </xf>
    <xf numFmtId="182" fontId="14" fillId="2" borderId="10" xfId="11" applyNumberFormat="1" applyFont="1" applyFill="1" applyBorder="1" applyAlignment="1">
      <alignment horizontal="center" vertical="center"/>
    </xf>
    <xf numFmtId="182" fontId="14" fillId="2" borderId="9" xfId="11" applyNumberFormat="1" applyFont="1" applyFill="1" applyBorder="1" applyAlignment="1">
      <alignment horizontal="center" vertical="center"/>
    </xf>
    <xf numFmtId="58" fontId="14" fillId="2" borderId="0" xfId="11" applyNumberFormat="1" applyFont="1" applyFill="1" applyAlignment="1">
      <alignment horizontal="left" vertical="center"/>
    </xf>
    <xf numFmtId="182" fontId="14" fillId="2" borderId="23" xfId="12" applyNumberFormat="1" applyFont="1" applyFill="1" applyBorder="1" applyAlignment="1">
      <alignment horizontal="right" vertical="center"/>
    </xf>
    <xf numFmtId="182" fontId="14" fillId="2" borderId="9" xfId="12" applyNumberFormat="1" applyFont="1" applyFill="1" applyBorder="1" applyAlignment="1">
      <alignment horizontal="right" vertical="center"/>
    </xf>
    <xf numFmtId="0" fontId="12" fillId="0" borderId="2" xfId="10" applyFont="1" applyBorder="1" applyAlignment="1">
      <alignment horizontal="left" vertical="center"/>
    </xf>
    <xf numFmtId="0" fontId="12" fillId="0" borderId="1" xfId="10" applyFont="1" applyBorder="1" applyAlignment="1">
      <alignment horizontal="center" vertical="center"/>
    </xf>
    <xf numFmtId="0" fontId="12" fillId="0" borderId="18" xfId="10" applyFont="1" applyBorder="1" applyAlignment="1">
      <alignment horizontal="center" vertical="center"/>
    </xf>
    <xf numFmtId="0" fontId="12" fillId="0" borderId="18" xfId="10" applyFont="1" applyBorder="1" applyAlignment="1">
      <alignment horizontal="left" vertical="center"/>
    </xf>
    <xf numFmtId="0" fontId="12" fillId="0" borderId="17" xfId="10" applyFont="1" applyBorder="1" applyAlignment="1">
      <alignment horizontal="left" vertical="center"/>
    </xf>
    <xf numFmtId="0" fontId="12" fillId="0" borderId="23" xfId="10" applyFont="1" applyBorder="1" applyAlignment="1">
      <alignment horizontal="center" vertical="center"/>
    </xf>
    <xf numFmtId="0" fontId="12" fillId="0" borderId="10" xfId="10" applyFont="1" applyBorder="1" applyAlignment="1">
      <alignment horizontal="center" vertical="center"/>
    </xf>
    <xf numFmtId="0" fontId="12" fillId="0" borderId="10" xfId="10" applyFont="1" applyBorder="1" applyAlignment="1">
      <alignment horizontal="left" vertical="center"/>
    </xf>
    <xf numFmtId="0" fontId="12" fillId="0" borderId="9" xfId="10" applyFont="1" applyBorder="1" applyAlignment="1">
      <alignment horizontal="left" vertical="center"/>
    </xf>
    <xf numFmtId="0" fontId="14" fillId="0" borderId="8" xfId="10" applyFont="1" applyBorder="1" applyAlignment="1">
      <alignment horizontal="distributed" vertical="center"/>
    </xf>
    <xf numFmtId="0" fontId="14" fillId="0" borderId="0" xfId="10" applyFont="1" applyAlignment="1">
      <alignment horizontal="distributed" vertical="center"/>
    </xf>
    <xf numFmtId="0" fontId="14" fillId="0" borderId="7" xfId="10" applyFont="1" applyBorder="1" applyAlignment="1">
      <alignment horizontal="distributed" vertical="center"/>
    </xf>
    <xf numFmtId="0" fontId="14" fillId="0" borderId="4" xfId="10" applyFont="1" applyBorder="1">
      <alignment vertical="center"/>
    </xf>
    <xf numFmtId="0" fontId="14" fillId="0" borderId="6" xfId="10" applyFont="1" applyBorder="1">
      <alignment vertical="center"/>
    </xf>
    <xf numFmtId="0" fontId="14" fillId="0" borderId="5" xfId="10" applyFont="1" applyBorder="1">
      <alignment vertical="center"/>
    </xf>
    <xf numFmtId="0" fontId="14" fillId="0" borderId="23" xfId="10" applyFont="1" applyBorder="1" applyAlignment="1">
      <alignment horizontal="distributed" vertical="center"/>
    </xf>
    <xf numFmtId="0" fontId="14" fillId="0" borderId="10" xfId="10" applyFont="1" applyBorder="1" applyAlignment="1">
      <alignment horizontal="distributed" vertical="center"/>
    </xf>
    <xf numFmtId="0" fontId="14" fillId="0" borderId="9" xfId="10" applyFont="1" applyBorder="1" applyAlignment="1">
      <alignment horizontal="distributed" vertical="center"/>
    </xf>
    <xf numFmtId="0" fontId="12" fillId="0" borderId="0" xfId="10" applyFont="1" applyAlignment="1">
      <alignment horizontal="center" vertical="center"/>
    </xf>
    <xf numFmtId="0" fontId="14" fillId="0" borderId="8" xfId="10" applyFont="1" applyBorder="1">
      <alignment vertical="center"/>
    </xf>
    <xf numFmtId="0" fontId="14" fillId="0" borderId="0" xfId="10" applyFont="1">
      <alignment vertical="center"/>
    </xf>
    <xf numFmtId="0" fontId="14" fillId="0" borderId="7" xfId="10" applyFont="1" applyBorder="1">
      <alignment vertical="center"/>
    </xf>
    <xf numFmtId="0" fontId="14" fillId="0" borderId="4" xfId="10" applyFont="1" applyBorder="1" applyAlignment="1">
      <alignment horizontal="left" vertical="center"/>
    </xf>
    <xf numFmtId="0" fontId="14" fillId="0" borderId="6" xfId="10" applyFont="1" applyBorder="1" applyAlignment="1">
      <alignment horizontal="left" vertical="center"/>
    </xf>
    <xf numFmtId="0" fontId="14" fillId="0" borderId="5" xfId="10" applyFont="1" applyBorder="1" applyAlignment="1">
      <alignment horizontal="left" vertical="center"/>
    </xf>
    <xf numFmtId="0" fontId="14" fillId="0" borderId="8" xfId="10" applyFont="1" applyBorder="1" applyAlignment="1">
      <alignment horizontal="left" vertical="center"/>
    </xf>
    <xf numFmtId="0" fontId="14" fillId="0" borderId="0" xfId="10" applyFont="1" applyAlignment="1">
      <alignment horizontal="left" vertical="center"/>
    </xf>
    <xf numFmtId="0" fontId="14" fillId="0" borderId="7" xfId="10" applyFont="1" applyBorder="1" applyAlignment="1">
      <alignment horizontal="left" vertical="center"/>
    </xf>
    <xf numFmtId="0" fontId="14" fillId="0" borderId="23" xfId="10" applyFont="1" applyBorder="1" applyAlignment="1">
      <alignment horizontal="center" vertical="center"/>
    </xf>
    <xf numFmtId="0" fontId="14" fillId="0" borderId="10" xfId="10" applyFont="1" applyBorder="1" applyAlignment="1">
      <alignment horizontal="center" vertical="center"/>
    </xf>
    <xf numFmtId="0" fontId="14" fillId="0" borderId="9" xfId="10" applyFont="1" applyBorder="1" applyAlignment="1">
      <alignment horizontal="center" vertical="center"/>
    </xf>
    <xf numFmtId="0" fontId="14" fillId="0" borderId="4" xfId="10" applyFont="1" applyBorder="1" applyAlignment="1">
      <alignment horizontal="center" vertical="center"/>
    </xf>
    <xf numFmtId="0" fontId="14" fillId="0" borderId="6" xfId="10" applyFont="1" applyBorder="1" applyAlignment="1">
      <alignment horizontal="center" vertical="center"/>
    </xf>
    <xf numFmtId="0" fontId="14" fillId="0" borderId="5" xfId="10" applyFont="1" applyBorder="1" applyAlignment="1">
      <alignment horizontal="center" vertical="center"/>
    </xf>
    <xf numFmtId="58" fontId="15" fillId="0" borderId="8" xfId="10" applyNumberFormat="1" applyFont="1" applyBorder="1" applyAlignment="1">
      <alignment horizontal="center" vertical="center"/>
    </xf>
    <xf numFmtId="58" fontId="15" fillId="0" borderId="0" xfId="10" applyNumberFormat="1" applyFont="1" applyAlignment="1">
      <alignment horizontal="center" vertical="center"/>
    </xf>
    <xf numFmtId="58" fontId="15" fillId="0" borderId="7" xfId="10" applyNumberFormat="1" applyFont="1" applyBorder="1" applyAlignment="1">
      <alignment horizontal="center" vertical="center"/>
    </xf>
    <xf numFmtId="0" fontId="14" fillId="0" borderId="1" xfId="10" applyFont="1" applyBorder="1" applyAlignment="1">
      <alignment horizontal="center" vertical="center"/>
    </xf>
    <xf numFmtId="0" fontId="14" fillId="0" borderId="18" xfId="10" applyFont="1" applyBorder="1" applyAlignment="1">
      <alignment horizontal="center" vertical="center"/>
    </xf>
    <xf numFmtId="0" fontId="14" fillId="0" borderId="17" xfId="10" applyFont="1" applyBorder="1" applyAlignment="1">
      <alignment horizontal="center" vertical="center"/>
    </xf>
    <xf numFmtId="0" fontId="16" fillId="0" borderId="23" xfId="10" applyFont="1" applyBorder="1" applyAlignment="1">
      <alignment horizontal="center" vertical="center"/>
    </xf>
    <xf numFmtId="0" fontId="16" fillId="0" borderId="10" xfId="10" applyFont="1" applyBorder="1" applyAlignment="1">
      <alignment horizontal="center" vertical="center"/>
    </xf>
    <xf numFmtId="0" fontId="16" fillId="0" borderId="9" xfId="10" applyFont="1" applyBorder="1" applyAlignment="1">
      <alignment horizontal="center" vertical="center"/>
    </xf>
    <xf numFmtId="0" fontId="16" fillId="0" borderId="8" xfId="10" applyFont="1" applyBorder="1" applyAlignment="1">
      <alignment horizontal="center" vertical="center"/>
    </xf>
    <xf numFmtId="0" fontId="16" fillId="0" borderId="0" xfId="10" applyFont="1" applyAlignment="1">
      <alignment horizontal="center" vertical="center"/>
    </xf>
    <xf numFmtId="0" fontId="16" fillId="0" borderId="7" xfId="10" applyFont="1" applyBorder="1" applyAlignment="1">
      <alignment horizontal="center" vertical="center"/>
    </xf>
    <xf numFmtId="0" fontId="16" fillId="0" borderId="4" xfId="10" applyFont="1" applyBorder="1" applyAlignment="1">
      <alignment horizontal="center" vertical="center"/>
    </xf>
    <xf numFmtId="0" fontId="16" fillId="0" borderId="6" xfId="10" applyFont="1" applyBorder="1" applyAlignment="1">
      <alignment horizontal="center" vertical="center"/>
    </xf>
    <xf numFmtId="0" fontId="16" fillId="0" borderId="5" xfId="10" applyFont="1" applyBorder="1" applyAlignment="1">
      <alignment horizontal="center" vertical="center"/>
    </xf>
    <xf numFmtId="0" fontId="14" fillId="0" borderId="8" xfId="10" applyFont="1" applyBorder="1" applyAlignment="1">
      <alignment horizontal="center" vertical="center"/>
    </xf>
    <xf numFmtId="0" fontId="14" fillId="0" borderId="7" xfId="10" applyFont="1" applyBorder="1" applyAlignment="1">
      <alignment horizontal="center" vertical="center"/>
    </xf>
    <xf numFmtId="0" fontId="14" fillId="0" borderId="0" xfId="10" applyFont="1" applyAlignment="1">
      <alignment horizontal="center" vertical="center"/>
    </xf>
    <xf numFmtId="180" fontId="14" fillId="0" borderId="23" xfId="10" applyNumberFormat="1" applyFont="1" applyBorder="1" applyAlignment="1">
      <alignment horizontal="center" vertical="center"/>
    </xf>
    <xf numFmtId="180" fontId="14" fillId="0" borderId="10" xfId="10" applyNumberFormat="1" applyFont="1" applyBorder="1" applyAlignment="1">
      <alignment horizontal="center" vertical="center"/>
    </xf>
    <xf numFmtId="180" fontId="14" fillId="0" borderId="9" xfId="10" applyNumberFormat="1" applyFont="1" applyBorder="1" applyAlignment="1">
      <alignment horizontal="center" vertical="center"/>
    </xf>
    <xf numFmtId="180" fontId="14" fillId="0" borderId="4" xfId="10" applyNumberFormat="1" applyFont="1" applyBorder="1" applyAlignment="1">
      <alignment horizontal="center" vertical="center"/>
    </xf>
    <xf numFmtId="180" fontId="14" fillId="0" borderId="6" xfId="10" applyNumberFormat="1" applyFont="1" applyBorder="1" applyAlignment="1">
      <alignment horizontal="center" vertical="center"/>
    </xf>
    <xf numFmtId="180" fontId="14" fillId="0" borderId="5" xfId="10" applyNumberFormat="1" applyFont="1" applyBorder="1" applyAlignment="1">
      <alignment horizontal="center" vertical="center"/>
    </xf>
    <xf numFmtId="2" fontId="14" fillId="0" borderId="23" xfId="10" applyNumberFormat="1" applyFont="1" applyBorder="1" applyAlignment="1">
      <alignment horizontal="center" vertical="center"/>
    </xf>
    <xf numFmtId="2" fontId="14" fillId="0" borderId="10" xfId="10" applyNumberFormat="1" applyFont="1" applyBorder="1" applyAlignment="1">
      <alignment horizontal="center" vertical="center"/>
    </xf>
    <xf numFmtId="2" fontId="14" fillId="0" borderId="9" xfId="10" applyNumberFormat="1" applyFont="1" applyBorder="1" applyAlignment="1">
      <alignment horizontal="center" vertical="center"/>
    </xf>
    <xf numFmtId="2" fontId="14" fillId="0" borderId="4" xfId="10" applyNumberFormat="1" applyFont="1" applyBorder="1" applyAlignment="1">
      <alignment horizontal="center" vertical="center"/>
    </xf>
    <xf numFmtId="2" fontId="14" fillId="0" borderId="6" xfId="10" applyNumberFormat="1" applyFont="1" applyBorder="1" applyAlignment="1">
      <alignment horizontal="center" vertical="center"/>
    </xf>
    <xf numFmtId="2" fontId="14" fillId="0" borderId="5" xfId="10" applyNumberFormat="1" applyFont="1" applyBorder="1" applyAlignment="1">
      <alignment horizontal="center" vertical="center"/>
    </xf>
    <xf numFmtId="0" fontId="14" fillId="0" borderId="0" xfId="10" applyFont="1" applyAlignment="1">
      <alignment horizontal="left" vertical="center" wrapText="1"/>
    </xf>
    <xf numFmtId="180" fontId="14" fillId="0" borderId="8" xfId="10" applyNumberFormat="1" applyFont="1" applyBorder="1" applyAlignment="1">
      <alignment horizontal="center" vertical="center"/>
    </xf>
    <xf numFmtId="180" fontId="14" fillId="0" borderId="0" xfId="10" applyNumberFormat="1" applyFont="1" applyAlignment="1">
      <alignment horizontal="center" vertical="center"/>
    </xf>
    <xf numFmtId="180" fontId="14" fillId="0" borderId="7" xfId="10" applyNumberFormat="1" applyFont="1" applyBorder="1" applyAlignment="1">
      <alignment horizontal="center" vertical="center"/>
    </xf>
    <xf numFmtId="181" fontId="14" fillId="0" borderId="23" xfId="10" applyNumberFormat="1" applyFont="1" applyBorder="1" applyAlignment="1">
      <alignment horizontal="center" vertical="center"/>
    </xf>
    <xf numFmtId="181" fontId="14" fillId="0" borderId="10" xfId="10" applyNumberFormat="1" applyFont="1" applyBorder="1" applyAlignment="1">
      <alignment horizontal="center" vertical="center"/>
    </xf>
    <xf numFmtId="181" fontId="14" fillId="0" borderId="9" xfId="10" applyNumberFormat="1" applyFont="1" applyBorder="1" applyAlignment="1">
      <alignment horizontal="center" vertical="center"/>
    </xf>
    <xf numFmtId="181" fontId="14" fillId="0" borderId="8" xfId="10" applyNumberFormat="1" applyFont="1" applyBorder="1" applyAlignment="1">
      <alignment horizontal="center" vertical="center"/>
    </xf>
    <xf numFmtId="181" fontId="14" fillId="0" borderId="0" xfId="10" applyNumberFormat="1" applyFont="1" applyAlignment="1">
      <alignment horizontal="center" vertical="center"/>
    </xf>
    <xf numFmtId="181" fontId="14" fillId="0" borderId="7" xfId="10" applyNumberFormat="1" applyFont="1" applyBorder="1" applyAlignment="1">
      <alignment horizontal="center" vertical="center"/>
    </xf>
    <xf numFmtId="0" fontId="14" fillId="0" borderId="23" xfId="10" applyFont="1" applyBorder="1" applyAlignment="1">
      <alignment horizontal="left" vertical="center"/>
    </xf>
    <xf numFmtId="0" fontId="14" fillId="0" borderId="9" xfId="10" applyFont="1" applyBorder="1" applyAlignment="1">
      <alignment horizontal="left" vertical="center"/>
    </xf>
    <xf numFmtId="181" fontId="14" fillId="0" borderId="4" xfId="10" applyNumberFormat="1" applyFont="1" applyBorder="1" applyAlignment="1">
      <alignment horizontal="center" vertical="center"/>
    </xf>
    <xf numFmtId="181" fontId="14" fillId="0" borderId="6" xfId="10" applyNumberFormat="1" applyFont="1" applyBorder="1" applyAlignment="1">
      <alignment horizontal="center" vertical="center"/>
    </xf>
    <xf numFmtId="181" fontId="14" fillId="0" borderId="5" xfId="10" applyNumberFormat="1" applyFont="1" applyBorder="1" applyAlignment="1">
      <alignment horizontal="center" vertical="center"/>
    </xf>
    <xf numFmtId="38" fontId="19" fillId="0" borderId="1" xfId="3" applyFont="1" applyFill="1" applyBorder="1" applyAlignment="1" applyProtection="1">
      <alignment horizontal="center" vertical="center" wrapText="1"/>
    </xf>
    <xf numFmtId="38" fontId="19" fillId="0" borderId="19" xfId="3" applyFont="1" applyFill="1" applyBorder="1" applyAlignment="1" applyProtection="1">
      <alignment horizontal="center" vertical="center" wrapText="1"/>
    </xf>
    <xf numFmtId="38" fontId="19" fillId="0" borderId="23" xfId="6" applyFont="1" applyFill="1" applyBorder="1" applyAlignment="1" applyProtection="1">
      <alignment horizontal="center" vertical="center" wrapText="1"/>
    </xf>
    <xf numFmtId="38" fontId="19" fillId="0" borderId="9" xfId="6" applyFont="1" applyFill="1" applyBorder="1" applyAlignment="1" applyProtection="1">
      <alignment horizontal="center" vertical="center" wrapText="1"/>
    </xf>
    <xf numFmtId="38" fontId="19" fillId="0" borderId="4" xfId="6" applyFont="1" applyFill="1" applyBorder="1" applyAlignment="1" applyProtection="1">
      <alignment horizontal="center" vertical="center" wrapText="1"/>
    </xf>
    <xf numFmtId="38" fontId="19" fillId="0" borderId="5" xfId="6" applyFont="1" applyFill="1" applyBorder="1" applyAlignment="1" applyProtection="1">
      <alignment horizontal="center" vertical="center" wrapText="1"/>
    </xf>
    <xf numFmtId="38" fontId="19" fillId="0" borderId="23" xfId="3" applyFont="1" applyFill="1" applyBorder="1" applyAlignment="1" applyProtection="1">
      <alignment horizontal="center" vertical="center" wrapText="1"/>
    </xf>
    <xf numFmtId="38" fontId="19" fillId="0" borderId="8" xfId="3" applyFont="1" applyFill="1" applyBorder="1" applyAlignment="1" applyProtection="1">
      <alignment horizontal="center" vertical="center" wrapText="1"/>
    </xf>
    <xf numFmtId="38" fontId="19" fillId="0" borderId="1" xfId="6" applyFont="1" applyFill="1" applyBorder="1" applyAlignment="1" applyProtection="1">
      <alignment horizontal="center" vertical="center" wrapText="1"/>
    </xf>
    <xf numFmtId="38" fontId="19" fillId="0" borderId="19" xfId="6" applyFont="1" applyFill="1" applyBorder="1" applyAlignment="1" applyProtection="1">
      <alignment horizontal="center" vertical="center" wrapText="1"/>
    </xf>
    <xf numFmtId="38" fontId="19" fillId="0" borderId="23" xfId="3" applyFont="1" applyFill="1" applyBorder="1" applyAlignment="1" applyProtection="1">
      <alignment horizontal="center" vertical="center"/>
    </xf>
    <xf numFmtId="38" fontId="19" fillId="0" borderId="20" xfId="3" applyFont="1" applyFill="1" applyBorder="1" applyAlignment="1" applyProtection="1">
      <alignment horizontal="center" vertical="center"/>
    </xf>
    <xf numFmtId="38" fontId="19" fillId="0" borderId="14" xfId="6" applyFont="1" applyFill="1" applyBorder="1" applyAlignment="1" applyProtection="1">
      <alignment horizontal="center" vertical="center" wrapText="1"/>
    </xf>
    <xf numFmtId="38" fontId="19" fillId="0" borderId="2" xfId="6" applyFont="1" applyFill="1" applyBorder="1" applyAlignment="1" applyProtection="1">
      <alignment horizontal="center" vertical="center" wrapText="1"/>
    </xf>
    <xf numFmtId="38" fontId="19" fillId="0" borderId="10" xfId="6" applyFont="1" applyFill="1" applyBorder="1" applyAlignment="1" applyProtection="1">
      <alignment horizontal="center" vertical="center" wrapText="1"/>
    </xf>
    <xf numFmtId="38" fontId="19" fillId="0" borderId="6" xfId="6" applyFont="1" applyFill="1" applyBorder="1" applyAlignment="1" applyProtection="1">
      <alignment horizontal="center" vertical="center" wrapText="1"/>
    </xf>
    <xf numFmtId="38" fontId="19" fillId="0" borderId="59" xfId="6" applyFont="1" applyFill="1" applyBorder="1" applyAlignment="1" applyProtection="1">
      <alignment horizontal="center" vertical="center"/>
    </xf>
    <xf numFmtId="0" fontId="19" fillId="0" borderId="60" xfId="0" applyFont="1" applyBorder="1" applyAlignment="1">
      <alignment horizontal="center" vertical="center"/>
    </xf>
    <xf numFmtId="38" fontId="19" fillId="0" borderId="20" xfId="6" applyFont="1" applyFill="1" applyBorder="1" applyAlignment="1" applyProtection="1">
      <alignment horizontal="center" vertical="center" wrapText="1"/>
    </xf>
    <xf numFmtId="38" fontId="19" fillId="0" borderId="8" xfId="6" applyFont="1" applyFill="1" applyBorder="1" applyAlignment="1" applyProtection="1">
      <alignment horizontal="center" vertical="center" wrapText="1"/>
    </xf>
    <xf numFmtId="38" fontId="19" fillId="0" borderId="44" xfId="6" applyFont="1" applyFill="1" applyBorder="1" applyAlignment="1" applyProtection="1">
      <alignment horizontal="center" vertical="center" wrapText="1"/>
    </xf>
    <xf numFmtId="38" fontId="19" fillId="0" borderId="41" xfId="6" applyFont="1" applyFill="1" applyBorder="1" applyAlignment="1" applyProtection="1">
      <alignment horizontal="center" vertical="center"/>
    </xf>
    <xf numFmtId="38" fontId="19" fillId="0" borderId="8" xfId="6" applyFont="1" applyFill="1" applyBorder="1" applyAlignment="1" applyProtection="1">
      <alignment horizontal="center" vertical="center"/>
    </xf>
    <xf numFmtId="38" fontId="19" fillId="0" borderId="7" xfId="6" applyFont="1" applyFill="1" applyBorder="1" applyAlignment="1" applyProtection="1">
      <alignment horizontal="center" vertical="center"/>
    </xf>
    <xf numFmtId="38" fontId="19" fillId="0" borderId="4" xfId="6" applyFont="1" applyFill="1" applyBorder="1" applyAlignment="1" applyProtection="1">
      <alignment horizontal="center" vertical="center"/>
    </xf>
    <xf numFmtId="38" fontId="19" fillId="0" borderId="5" xfId="6" applyFont="1" applyFill="1" applyBorder="1" applyAlignment="1" applyProtection="1">
      <alignment horizontal="center" vertical="center"/>
    </xf>
    <xf numFmtId="38" fontId="19" fillId="0" borderId="34" xfId="6" applyFont="1" applyFill="1" applyBorder="1" applyAlignment="1" applyProtection="1">
      <alignment horizontal="center" vertical="center" wrapText="1"/>
    </xf>
    <xf numFmtId="38" fontId="19" fillId="0" borderId="0" xfId="6" applyFont="1" applyFill="1" applyBorder="1" applyAlignment="1" applyProtection="1">
      <alignment horizontal="center" vertical="center" wrapText="1"/>
    </xf>
    <xf numFmtId="38" fontId="19" fillId="0" borderId="17" xfId="3" applyFont="1" applyFill="1" applyBorder="1" applyAlignment="1" applyProtection="1">
      <alignment horizontal="center" vertical="center" wrapText="1"/>
    </xf>
    <xf numFmtId="38" fontId="19" fillId="0" borderId="10" xfId="3" applyFont="1" applyFill="1" applyBorder="1" applyAlignment="1" applyProtection="1">
      <alignment horizontal="center" vertical="center" wrapText="1"/>
    </xf>
    <xf numFmtId="38" fontId="19" fillId="0" borderId="9" xfId="3" applyFont="1" applyFill="1" applyBorder="1" applyAlignment="1" applyProtection="1">
      <alignment horizontal="center" vertical="center" wrapText="1"/>
    </xf>
    <xf numFmtId="38" fontId="19" fillId="0" borderId="6" xfId="3" applyFont="1" applyFill="1" applyBorder="1" applyAlignment="1" applyProtection="1">
      <alignment horizontal="center" vertical="center" wrapText="1"/>
    </xf>
    <xf numFmtId="38" fontId="19" fillId="0" borderId="5" xfId="3" applyFont="1" applyFill="1" applyBorder="1" applyAlignment="1" applyProtection="1">
      <alignment horizontal="center" vertical="center" wrapText="1"/>
    </xf>
    <xf numFmtId="38" fontId="19" fillId="0" borderId="18" xfId="3" applyFont="1" applyFill="1" applyBorder="1" applyAlignment="1" applyProtection="1">
      <alignment horizontal="center" vertical="center" wrapText="1"/>
    </xf>
    <xf numFmtId="38" fontId="19" fillId="0" borderId="21" xfId="6" applyFont="1" applyFill="1" applyBorder="1" applyAlignment="1" applyProtection="1">
      <alignment horizontal="center" vertical="center"/>
    </xf>
    <xf numFmtId="38" fontId="19" fillId="0" borderId="39" xfId="6" applyFont="1" applyFill="1" applyBorder="1" applyAlignment="1" applyProtection="1">
      <alignment horizontal="center" vertical="center"/>
    </xf>
    <xf numFmtId="38" fontId="19" fillId="0" borderId="13" xfId="6" applyFont="1" applyFill="1" applyBorder="1" applyAlignment="1" applyProtection="1">
      <alignment horizontal="center" vertical="center" wrapText="1"/>
    </xf>
    <xf numFmtId="38" fontId="19" fillId="0" borderId="11" xfId="6" applyFont="1" applyFill="1" applyBorder="1" applyAlignment="1" applyProtection="1">
      <alignment horizontal="center" vertical="center" wrapText="1"/>
    </xf>
    <xf numFmtId="38" fontId="19" fillId="0" borderId="49" xfId="6" applyFont="1" applyFill="1" applyBorder="1" applyAlignment="1" applyProtection="1">
      <alignment horizontal="center" vertical="center" wrapText="1"/>
    </xf>
    <xf numFmtId="38" fontId="19" fillId="0" borderId="15" xfId="6" applyFont="1" applyFill="1" applyBorder="1" applyAlignment="1" applyProtection="1">
      <alignment horizontal="center" vertical="center" wrapText="1"/>
    </xf>
    <xf numFmtId="38" fontId="19" fillId="0" borderId="12" xfId="6" applyFont="1" applyFill="1" applyBorder="1" applyAlignment="1" applyProtection="1">
      <alignment horizontal="center" vertical="center" wrapText="1"/>
    </xf>
    <xf numFmtId="38" fontId="19" fillId="0" borderId="36" xfId="6" applyFont="1" applyFill="1" applyBorder="1" applyAlignment="1" applyProtection="1">
      <alignment horizontal="center" vertical="center" wrapText="1"/>
    </xf>
    <xf numFmtId="38" fontId="19" fillId="0" borderId="23" xfId="6" applyFont="1" applyFill="1" applyBorder="1" applyAlignment="1" applyProtection="1">
      <alignment horizontal="center" vertical="center"/>
    </xf>
    <xf numFmtId="38" fontId="19" fillId="0" borderId="9" xfId="6" applyFont="1" applyFill="1" applyBorder="1" applyAlignment="1" applyProtection="1">
      <alignment horizontal="center" vertical="center"/>
    </xf>
    <xf numFmtId="38" fontId="19" fillId="0" borderId="31" xfId="6" applyFont="1" applyFill="1" applyBorder="1" applyAlignment="1" applyProtection="1">
      <alignment horizontal="center" vertical="center" wrapText="1"/>
    </xf>
    <xf numFmtId="38" fontId="19" fillId="0" borderId="7" xfId="6" applyFont="1" applyFill="1" applyBorder="1" applyAlignment="1" applyProtection="1">
      <alignment horizontal="center" vertical="center" wrapText="1"/>
    </xf>
    <xf numFmtId="38" fontId="18" fillId="0" borderId="0" xfId="6" applyFont="1" applyFill="1" applyBorder="1" applyAlignment="1" applyProtection="1">
      <alignment horizontal="left" vertical="center"/>
    </xf>
    <xf numFmtId="38" fontId="19" fillId="0" borderId="16" xfId="6" applyFont="1" applyFill="1" applyBorder="1" applyAlignment="1" applyProtection="1">
      <alignment horizontal="center" vertical="center" wrapText="1"/>
    </xf>
    <xf numFmtId="38" fontId="18" fillId="0" borderId="29" xfId="6" applyFont="1" applyFill="1" applyBorder="1" applyAlignment="1" applyProtection="1">
      <alignment vertical="center"/>
    </xf>
    <xf numFmtId="38" fontId="19" fillId="0" borderId="42" xfId="6" applyFont="1" applyFill="1" applyBorder="1" applyAlignment="1" applyProtection="1">
      <alignment horizontal="center" vertical="center" wrapText="1"/>
    </xf>
    <xf numFmtId="38" fontId="19" fillId="0" borderId="32" xfId="6" applyFont="1" applyFill="1" applyBorder="1" applyAlignment="1" applyProtection="1">
      <alignment horizontal="center" vertical="center" wrapText="1"/>
    </xf>
    <xf numFmtId="38" fontId="19" fillId="0" borderId="4" xfId="3" applyFont="1" applyFill="1" applyBorder="1" applyAlignment="1" applyProtection="1">
      <alignment horizontal="center" vertical="center" wrapText="1"/>
    </xf>
    <xf numFmtId="38" fontId="19" fillId="0" borderId="1" xfId="3" applyFont="1" applyFill="1" applyBorder="1" applyAlignment="1" applyProtection="1">
      <alignment horizontal="center" vertical="center" shrinkToFit="1"/>
    </xf>
    <xf numFmtId="38" fontId="19" fillId="0" borderId="17" xfId="3" applyFont="1" applyFill="1" applyBorder="1" applyAlignment="1" applyProtection="1">
      <alignment horizontal="center" vertical="center" shrinkToFit="1"/>
    </xf>
    <xf numFmtId="38" fontId="19" fillId="0" borderId="2" xfId="2" applyFont="1" applyFill="1" applyBorder="1" applyAlignment="1" applyProtection="1">
      <alignment horizontal="center" vertical="center" wrapText="1"/>
    </xf>
    <xf numFmtId="38" fontId="3" fillId="0" borderId="59" xfId="6" applyFont="1" applyFill="1" applyBorder="1" applyAlignment="1" applyProtection="1">
      <alignment horizontal="center" vertical="center"/>
    </xf>
    <xf numFmtId="0" fontId="3" fillId="0" borderId="60" xfId="0" applyFont="1" applyBorder="1" applyAlignment="1">
      <alignment horizontal="center" vertical="center"/>
    </xf>
    <xf numFmtId="38" fontId="19" fillId="0" borderId="17" xfId="6" applyFont="1" applyFill="1" applyBorder="1" applyAlignment="1" applyProtection="1">
      <alignment horizontal="center" vertical="center" wrapText="1"/>
    </xf>
    <xf numFmtId="38" fontId="19" fillId="0" borderId="33" xfId="6" applyFont="1" applyFill="1" applyBorder="1" applyAlignment="1" applyProtection="1">
      <alignment horizontal="center" vertical="center" wrapText="1"/>
    </xf>
    <xf numFmtId="38" fontId="19" fillId="0" borderId="1" xfId="6" applyFont="1" applyFill="1" applyBorder="1" applyAlignment="1" applyProtection="1">
      <alignment horizontal="center" vertical="center"/>
    </xf>
    <xf numFmtId="38" fontId="19" fillId="0" borderId="18" xfId="6" applyFont="1" applyFill="1" applyBorder="1" applyAlignment="1" applyProtection="1">
      <alignment horizontal="center" vertical="center"/>
    </xf>
    <xf numFmtId="38" fontId="19" fillId="0" borderId="17" xfId="6" applyFont="1" applyFill="1" applyBorder="1" applyAlignment="1" applyProtection="1">
      <alignment horizontal="center" vertical="center"/>
    </xf>
    <xf numFmtId="38" fontId="19" fillId="0" borderId="10" xfId="6" applyFont="1" applyFill="1" applyBorder="1" applyAlignment="1" applyProtection="1">
      <alignment horizontal="center" vertical="center"/>
    </xf>
    <xf numFmtId="38" fontId="19" fillId="0" borderId="0" xfId="6" applyFont="1" applyFill="1" applyBorder="1" applyAlignment="1" applyProtection="1">
      <alignment horizontal="center" vertical="center"/>
    </xf>
    <xf numFmtId="38" fontId="19" fillId="0" borderId="6" xfId="6" applyFont="1" applyFill="1" applyBorder="1" applyAlignment="1" applyProtection="1">
      <alignment horizontal="center" vertical="center"/>
    </xf>
    <xf numFmtId="0" fontId="19" fillId="0" borderId="21" xfId="0" applyFont="1" applyBorder="1" applyAlignment="1">
      <alignment horizontal="center" vertical="center"/>
    </xf>
    <xf numFmtId="0" fontId="19" fillId="0" borderId="39" xfId="0" applyFont="1" applyBorder="1" applyAlignment="1">
      <alignment horizontal="center" vertical="center"/>
    </xf>
    <xf numFmtId="38" fontId="18" fillId="0" borderId="29" xfId="6" applyFont="1" applyFill="1" applyBorder="1" applyAlignment="1" applyProtection="1">
      <alignment vertical="center" shrinkToFit="1"/>
    </xf>
    <xf numFmtId="38" fontId="19" fillId="0" borderId="18" xfId="6" applyFont="1" applyFill="1" applyBorder="1" applyAlignment="1" applyProtection="1">
      <alignment horizontal="center" vertical="center" wrapText="1"/>
    </xf>
    <xf numFmtId="38" fontId="19" fillId="0" borderId="115" xfId="6" applyFont="1" applyFill="1" applyBorder="1" applyAlignment="1" applyProtection="1">
      <alignment horizontal="center" vertical="center" wrapText="1"/>
    </xf>
    <xf numFmtId="0" fontId="19" fillId="0" borderId="114" xfId="0" applyFont="1" applyBorder="1" applyAlignment="1">
      <alignment horizontal="center" vertical="center"/>
    </xf>
    <xf numFmtId="38" fontId="19" fillId="0" borderId="50" xfId="6" applyFont="1" applyFill="1" applyBorder="1" applyAlignment="1" applyProtection="1">
      <alignment horizontal="center" vertical="center" wrapText="1"/>
    </xf>
    <xf numFmtId="38" fontId="19" fillId="0" borderId="51" xfId="6" applyFont="1" applyFill="1" applyBorder="1" applyAlignment="1" applyProtection="1">
      <alignment horizontal="center" vertical="center" wrapText="1"/>
    </xf>
    <xf numFmtId="0" fontId="19" fillId="0" borderId="19" xfId="0" applyFont="1" applyBorder="1" applyAlignment="1">
      <alignment horizontal="center" vertical="center" wrapText="1"/>
    </xf>
    <xf numFmtId="0" fontId="19" fillId="0" borderId="20" xfId="0" applyFont="1" applyBorder="1" applyAlignment="1">
      <alignment horizontal="center" vertical="center" wrapText="1"/>
    </xf>
    <xf numFmtId="0" fontId="3" fillId="2" borderId="0" xfId="5" applyFill="1" applyAlignment="1">
      <alignment vertical="top" wrapText="1"/>
    </xf>
    <xf numFmtId="38" fontId="0" fillId="0" borderId="0" xfId="6" applyFont="1" applyAlignment="1">
      <alignment horizontal="left" vertical="top" wrapText="1"/>
    </xf>
    <xf numFmtId="38" fontId="0" fillId="0" borderId="0" xfId="6" applyFont="1" applyFill="1" applyAlignment="1">
      <alignment horizontal="left" vertical="center" wrapText="1"/>
    </xf>
    <xf numFmtId="38" fontId="0" fillId="0" borderId="0" xfId="6" applyFont="1" applyFill="1" applyBorder="1" applyAlignment="1">
      <alignment horizontal="left" vertical="top" wrapText="1"/>
    </xf>
    <xf numFmtId="0" fontId="0" fillId="0" borderId="0" xfId="0" applyAlignment="1">
      <alignment vertical="center" wrapText="1"/>
    </xf>
    <xf numFmtId="38" fontId="19" fillId="0" borderId="29" xfId="6" applyFont="1" applyFill="1" applyBorder="1" applyAlignment="1" applyProtection="1">
      <alignment horizontal="left" vertical="center"/>
    </xf>
    <xf numFmtId="38" fontId="19" fillId="0" borderId="92" xfId="6" applyFont="1" applyFill="1" applyBorder="1" applyAlignment="1" applyProtection="1">
      <alignment horizontal="center" vertical="center" wrapText="1"/>
    </xf>
    <xf numFmtId="38" fontId="19" fillId="0" borderId="43" xfId="6" applyFont="1" applyFill="1" applyBorder="1" applyAlignment="1" applyProtection="1">
      <alignment horizontal="center" vertical="center" wrapText="1"/>
    </xf>
    <xf numFmtId="38" fontId="19" fillId="0" borderId="24" xfId="6" applyFont="1" applyFill="1" applyBorder="1" applyAlignment="1" applyProtection="1">
      <alignment horizontal="center" vertical="center" wrapText="1"/>
    </xf>
    <xf numFmtId="38" fontId="19" fillId="0" borderId="41" xfId="6" applyFont="1" applyFill="1" applyBorder="1" applyAlignment="1" applyProtection="1">
      <alignment horizontal="center" vertical="center" wrapText="1"/>
    </xf>
    <xf numFmtId="38" fontId="21" fillId="0" borderId="48" xfId="6" applyFont="1" applyFill="1" applyBorder="1" applyAlignment="1">
      <alignment horizontal="center" vertical="center" wrapText="1"/>
    </xf>
    <xf numFmtId="38" fontId="21" fillId="0" borderId="41" xfId="6" applyFont="1" applyFill="1" applyBorder="1" applyAlignment="1">
      <alignment horizontal="center" vertical="center" wrapText="1"/>
    </xf>
    <xf numFmtId="38" fontId="21" fillId="0" borderId="26" xfId="6" applyFont="1" applyFill="1" applyBorder="1" applyAlignment="1">
      <alignment horizontal="center" vertical="center" wrapText="1"/>
    </xf>
    <xf numFmtId="38" fontId="21" fillId="0" borderId="7" xfId="6" applyFont="1" applyFill="1" applyBorder="1" applyAlignment="1">
      <alignment horizontal="center" vertical="center" wrapText="1"/>
    </xf>
    <xf numFmtId="38" fontId="21" fillId="0" borderId="53" xfId="6" applyFont="1" applyFill="1" applyBorder="1" applyAlignment="1">
      <alignment horizontal="center" vertical="center" wrapText="1"/>
    </xf>
    <xf numFmtId="38" fontId="21" fillId="0" borderId="5" xfId="6" applyFont="1" applyFill="1" applyBorder="1" applyAlignment="1">
      <alignment horizontal="center" vertical="center" wrapText="1"/>
    </xf>
    <xf numFmtId="38" fontId="19" fillId="0" borderId="42" xfId="6" applyFont="1" applyFill="1" applyBorder="1" applyAlignment="1">
      <alignment horizontal="center" vertical="center" wrapText="1"/>
    </xf>
    <xf numFmtId="38" fontId="19" fillId="0" borderId="32" xfId="6" applyFont="1" applyFill="1" applyBorder="1" applyAlignment="1">
      <alignment horizontal="center" vertical="center" wrapText="1"/>
    </xf>
    <xf numFmtId="38" fontId="19" fillId="0" borderId="25" xfId="6" applyFont="1" applyFill="1" applyBorder="1" applyAlignment="1">
      <alignment horizontal="center" vertical="center" wrapText="1"/>
    </xf>
    <xf numFmtId="38" fontId="21" fillId="0" borderId="36" xfId="6" applyFont="1" applyFill="1" applyBorder="1" applyAlignment="1">
      <alignment horizontal="center" vertical="center" wrapText="1"/>
    </xf>
    <xf numFmtId="38" fontId="21" fillId="0" borderId="43" xfId="6" applyFont="1" applyFill="1" applyBorder="1" applyAlignment="1">
      <alignment horizontal="center" vertical="center" wrapText="1"/>
    </xf>
    <xf numFmtId="38" fontId="21" fillId="0" borderId="24" xfId="6" applyFont="1" applyFill="1" applyBorder="1" applyAlignment="1">
      <alignment horizontal="center" vertical="center" wrapText="1"/>
    </xf>
    <xf numFmtId="38" fontId="21" fillId="0" borderId="19" xfId="6" applyFont="1" applyFill="1" applyBorder="1" applyAlignment="1">
      <alignment horizontal="center" vertical="center"/>
    </xf>
    <xf numFmtId="0" fontId="21" fillId="0" borderId="20" xfId="0" applyFont="1" applyBorder="1" applyAlignment="1">
      <alignment vertical="center"/>
    </xf>
    <xf numFmtId="0" fontId="21" fillId="0" borderId="16" xfId="0" applyFont="1" applyBorder="1" applyAlignment="1">
      <alignment vertical="center"/>
    </xf>
    <xf numFmtId="38" fontId="19" fillId="0" borderId="25" xfId="6" applyFont="1" applyFill="1" applyBorder="1" applyAlignment="1" applyProtection="1">
      <alignment horizontal="center" vertical="center" wrapText="1"/>
    </xf>
    <xf numFmtId="38" fontId="6" fillId="0" borderId="113" xfId="6" applyFont="1" applyFill="1" applyBorder="1" applyAlignment="1" applyProtection="1">
      <alignment horizontal="center" vertical="center" wrapText="1"/>
    </xf>
    <xf numFmtId="38" fontId="6" fillId="0" borderId="109" xfId="6" applyFont="1" applyFill="1" applyBorder="1" applyAlignment="1" applyProtection="1">
      <alignment horizontal="center" vertical="center" wrapText="1"/>
    </xf>
    <xf numFmtId="38" fontId="6" fillId="0" borderId="103" xfId="6" applyFont="1" applyFill="1" applyBorder="1" applyAlignment="1" applyProtection="1">
      <alignment horizontal="center" vertical="center"/>
    </xf>
    <xf numFmtId="0" fontId="6" fillId="0" borderId="30" xfId="5" applyFont="1" applyBorder="1" applyAlignment="1">
      <alignment horizontal="center" vertical="center"/>
    </xf>
    <xf numFmtId="38" fontId="6" fillId="0" borderId="111" xfId="6" applyFont="1" applyFill="1" applyBorder="1" applyAlignment="1" applyProtection="1">
      <alignment horizontal="center" vertical="center" wrapText="1"/>
    </xf>
    <xf numFmtId="38" fontId="6" fillId="0" borderId="106" xfId="6" applyFont="1" applyFill="1" applyBorder="1" applyAlignment="1" applyProtection="1">
      <alignment horizontal="center" vertical="center" wrapText="1"/>
    </xf>
    <xf numFmtId="0" fontId="6" fillId="0" borderId="111" xfId="5" applyFont="1" applyBorder="1" applyAlignment="1">
      <alignment horizontal="center" vertical="center"/>
    </xf>
    <xf numFmtId="0" fontId="6" fillId="0" borderId="106" xfId="5" applyFont="1" applyBorder="1" applyAlignment="1">
      <alignment horizontal="center" vertical="center"/>
    </xf>
    <xf numFmtId="38" fontId="6" fillId="0" borderId="111" xfId="6" applyFont="1" applyFill="1" applyBorder="1" applyAlignment="1" applyProtection="1">
      <alignment horizontal="center" vertical="center" shrinkToFit="1"/>
    </xf>
    <xf numFmtId="38" fontId="6" fillId="0" borderId="106" xfId="6" applyFont="1" applyFill="1" applyBorder="1" applyAlignment="1" applyProtection="1">
      <alignment horizontal="center" vertical="center" shrinkToFit="1"/>
    </xf>
    <xf numFmtId="38" fontId="6" fillId="0" borderId="111" xfId="6" applyFont="1" applyFill="1" applyBorder="1" applyAlignment="1" applyProtection="1">
      <alignment horizontal="center" vertical="center" wrapText="1" shrinkToFit="1"/>
    </xf>
    <xf numFmtId="38" fontId="6" fillId="0" borderId="106" xfId="6" applyFont="1" applyFill="1" applyBorder="1" applyAlignment="1" applyProtection="1">
      <alignment horizontal="center" vertical="center" wrapText="1" shrinkToFit="1"/>
    </xf>
    <xf numFmtId="38" fontId="24" fillId="0" borderId="111" xfId="6" applyFont="1" applyFill="1" applyBorder="1" applyAlignment="1" applyProtection="1">
      <alignment horizontal="center" vertical="center" wrapText="1"/>
    </xf>
    <xf numFmtId="38" fontId="24" fillId="0" borderId="106" xfId="6" applyFont="1" applyFill="1" applyBorder="1" applyAlignment="1" applyProtection="1">
      <alignment horizontal="center" vertical="center" wrapText="1"/>
    </xf>
    <xf numFmtId="0" fontId="6" fillId="0" borderId="112" xfId="5" applyFont="1" applyBorder="1" applyAlignment="1">
      <alignment horizontal="center" vertical="center"/>
    </xf>
    <xf numFmtId="0" fontId="6" fillId="0" borderId="107" xfId="5" applyFont="1" applyBorder="1" applyAlignment="1">
      <alignment horizontal="center" vertical="center"/>
    </xf>
    <xf numFmtId="38" fontId="6" fillId="0" borderId="19" xfId="6" applyFont="1" applyFill="1" applyBorder="1" applyAlignment="1" applyProtection="1">
      <alignment horizontal="center" vertical="center" wrapText="1"/>
    </xf>
    <xf numFmtId="0" fontId="6" fillId="0" borderId="20" xfId="0" applyFont="1" applyBorder="1" applyAlignment="1">
      <alignment vertical="center"/>
    </xf>
    <xf numFmtId="38" fontId="6" fillId="0" borderId="56" xfId="6" applyFont="1" applyFill="1" applyBorder="1" applyAlignment="1" applyProtection="1">
      <alignment horizontal="center" vertical="center" wrapText="1"/>
    </xf>
    <xf numFmtId="38" fontId="6" fillId="0" borderId="57" xfId="6" applyFont="1" applyFill="1" applyBorder="1" applyAlignment="1" applyProtection="1">
      <alignment horizontal="center" vertical="center" wrapText="1"/>
    </xf>
    <xf numFmtId="38" fontId="6" fillId="0" borderId="71" xfId="6" applyFont="1" applyFill="1" applyBorder="1" applyAlignment="1" applyProtection="1">
      <alignment horizontal="center" vertical="center" wrapText="1"/>
    </xf>
    <xf numFmtId="0" fontId="6" fillId="0" borderId="7" xfId="0" applyFont="1" applyBorder="1" applyAlignment="1">
      <alignment horizontal="center" vertical="center" wrapText="1"/>
    </xf>
    <xf numFmtId="0" fontId="6" fillId="0" borderId="20" xfId="0" applyFont="1" applyBorder="1" applyAlignment="1">
      <alignment horizontal="center" vertical="center" wrapText="1"/>
    </xf>
    <xf numFmtId="38" fontId="6" fillId="0" borderId="1" xfId="6" applyFont="1" applyFill="1" applyBorder="1" applyAlignment="1" applyProtection="1">
      <alignment horizontal="center" vertical="center"/>
    </xf>
    <xf numFmtId="38" fontId="6" fillId="0" borderId="18" xfId="6" applyFont="1" applyFill="1" applyBorder="1" applyAlignment="1" applyProtection="1">
      <alignment horizontal="center" vertical="center"/>
    </xf>
    <xf numFmtId="38" fontId="6" fillId="0" borderId="46" xfId="6" applyFont="1" applyFill="1" applyBorder="1" applyAlignment="1" applyProtection="1">
      <alignment horizontal="center" vertical="center" wrapText="1"/>
    </xf>
    <xf numFmtId="0" fontId="6" fillId="0" borderId="47" xfId="0" applyFont="1" applyBorder="1" applyAlignment="1">
      <alignment vertical="center"/>
    </xf>
    <xf numFmtId="38" fontId="6" fillId="0" borderId="45" xfId="6" applyFont="1" applyFill="1" applyBorder="1" applyAlignment="1" applyProtection="1">
      <alignment horizontal="center" vertical="center" wrapText="1"/>
    </xf>
    <xf numFmtId="0" fontId="6" fillId="0" borderId="14" xfId="0" applyFont="1" applyBorder="1" applyAlignment="1">
      <alignment horizontal="center" vertical="center" wrapText="1"/>
    </xf>
    <xf numFmtId="38" fontId="6" fillId="0" borderId="20" xfId="6" applyFont="1" applyFill="1" applyBorder="1" applyAlignment="1" applyProtection="1">
      <alignment horizontal="center" vertical="center" wrapText="1"/>
    </xf>
    <xf numFmtId="38" fontId="6" fillId="0" borderId="31" xfId="6" applyFont="1" applyFill="1" applyBorder="1" applyAlignment="1" applyProtection="1">
      <alignment horizontal="center" vertical="center" wrapText="1"/>
    </xf>
    <xf numFmtId="38" fontId="6" fillId="0" borderId="19" xfId="6" applyFont="1" applyFill="1" applyBorder="1" applyAlignment="1" applyProtection="1">
      <alignment horizontal="center" vertical="center" wrapText="1" shrinkToFit="1"/>
    </xf>
    <xf numFmtId="38" fontId="6" fillId="0" borderId="20" xfId="6" applyFont="1" applyFill="1" applyBorder="1" applyAlignment="1" applyProtection="1">
      <alignment horizontal="center" vertical="center" wrapText="1" shrinkToFit="1"/>
    </xf>
    <xf numFmtId="38" fontId="6" fillId="0" borderId="31" xfId="6" applyFont="1" applyFill="1" applyBorder="1" applyAlignment="1" applyProtection="1">
      <alignment horizontal="center" vertical="center" wrapText="1" shrinkToFit="1"/>
    </xf>
    <xf numFmtId="38" fontId="6" fillId="0" borderId="21" xfId="6" applyFont="1" applyFill="1" applyBorder="1" applyAlignment="1" applyProtection="1">
      <alignment horizontal="center" vertical="center" wrapText="1"/>
    </xf>
    <xf numFmtId="38" fontId="6" fillId="0" borderId="39" xfId="6" applyFont="1" applyFill="1" applyBorder="1" applyAlignment="1" applyProtection="1">
      <alignment horizontal="center" vertical="center" wrapText="1"/>
    </xf>
    <xf numFmtId="0" fontId="6" fillId="0" borderId="39" xfId="0" applyFont="1" applyBorder="1" applyAlignment="1">
      <alignment horizontal="center" vertical="center" wrapText="1"/>
    </xf>
    <xf numFmtId="0" fontId="6" fillId="0" borderId="45" xfId="0" applyFont="1" applyBorder="1" applyAlignment="1">
      <alignment horizontal="center" vertical="center" wrapText="1"/>
    </xf>
    <xf numFmtId="38" fontId="6" fillId="0" borderId="13" xfId="6" applyFont="1" applyFill="1" applyBorder="1" applyAlignment="1" applyProtection="1">
      <alignment horizontal="center" vertical="center" wrapText="1"/>
    </xf>
    <xf numFmtId="38" fontId="6" fillId="0" borderId="11" xfId="6" applyFont="1" applyFill="1" applyBorder="1" applyAlignment="1" applyProtection="1">
      <alignment horizontal="center" vertical="center" wrapText="1"/>
    </xf>
    <xf numFmtId="38" fontId="6" fillId="0" borderId="49" xfId="6" applyFont="1" applyFill="1" applyBorder="1" applyAlignment="1" applyProtection="1">
      <alignment horizontal="center" vertical="center" wrapText="1"/>
    </xf>
    <xf numFmtId="38" fontId="24" fillId="0" borderId="20" xfId="6" applyFont="1" applyFill="1" applyBorder="1" applyAlignment="1" applyProtection="1">
      <alignment horizontal="center" vertical="center" wrapText="1"/>
    </xf>
    <xf numFmtId="38" fontId="6" fillId="0" borderId="23" xfId="6" applyFont="1" applyFill="1" applyBorder="1" applyAlignment="1" applyProtection="1">
      <alignment horizontal="center" vertical="center" wrapText="1"/>
    </xf>
    <xf numFmtId="38" fontId="24" fillId="0" borderId="8" xfId="6" applyFont="1" applyFill="1" applyBorder="1" applyAlignment="1" applyProtection="1">
      <alignment horizontal="center" vertical="center" wrapText="1"/>
    </xf>
    <xf numFmtId="38" fontId="6" fillId="0" borderId="72" xfId="6" applyFont="1" applyFill="1" applyBorder="1" applyAlignment="1" applyProtection="1">
      <alignment horizontal="center" vertical="center" wrapText="1"/>
    </xf>
    <xf numFmtId="0" fontId="6" fillId="0" borderId="19" xfId="0" applyFont="1" applyBorder="1" applyAlignment="1">
      <alignment horizontal="center" vertical="center" wrapText="1"/>
    </xf>
    <xf numFmtId="38" fontId="21" fillId="0" borderId="0" xfId="6" applyFont="1" applyFill="1" applyAlignment="1" applyProtection="1">
      <alignment horizontal="left" vertical="center"/>
      <protection locked="0"/>
    </xf>
    <xf numFmtId="38" fontId="25" fillId="0" borderId="0" xfId="6" applyFont="1" applyFill="1" applyAlignment="1" applyProtection="1">
      <alignment horizontal="left" vertical="center" wrapText="1"/>
    </xf>
    <xf numFmtId="0" fontId="25" fillId="0" borderId="0" xfId="0" applyFont="1" applyAlignment="1">
      <alignment horizontal="left" vertical="center"/>
    </xf>
    <xf numFmtId="38" fontId="6" fillId="0" borderId="15" xfId="6" applyFont="1" applyFill="1" applyBorder="1" applyAlignment="1" applyProtection="1">
      <alignment horizontal="center" vertical="center" wrapText="1"/>
    </xf>
    <xf numFmtId="38" fontId="6" fillId="0" borderId="12" xfId="6" applyFont="1" applyFill="1" applyBorder="1" applyAlignment="1" applyProtection="1">
      <alignment horizontal="center" vertical="center" wrapText="1"/>
    </xf>
    <xf numFmtId="38" fontId="6" fillId="0" borderId="36" xfId="6" applyFont="1" applyFill="1" applyBorder="1" applyAlignment="1" applyProtection="1">
      <alignment horizontal="center" vertical="center" wrapText="1"/>
    </xf>
    <xf numFmtId="38" fontId="6" fillId="0" borderId="14" xfId="6" applyFont="1" applyFill="1" applyBorder="1" applyAlignment="1" applyProtection="1">
      <alignment horizontal="center" vertical="center" wrapText="1"/>
    </xf>
    <xf numFmtId="38" fontId="6" fillId="0" borderId="2" xfId="6" applyFont="1" applyFill="1" applyBorder="1" applyAlignment="1" applyProtection="1">
      <alignment horizontal="center" vertical="center" wrapText="1"/>
    </xf>
    <xf numFmtId="38" fontId="6" fillId="0" borderId="44" xfId="6" applyFont="1" applyFill="1" applyBorder="1" applyAlignment="1" applyProtection="1">
      <alignment horizontal="center" vertical="center" wrapText="1"/>
    </xf>
    <xf numFmtId="38" fontId="6" fillId="0" borderId="8" xfId="6" applyFont="1" applyFill="1" applyBorder="1" applyAlignment="1" applyProtection="1">
      <alignment horizontal="center" vertical="center" wrapText="1"/>
    </xf>
    <xf numFmtId="38" fontId="6" fillId="0" borderId="34" xfId="6" applyFont="1" applyFill="1" applyBorder="1" applyAlignment="1" applyProtection="1">
      <alignment horizontal="center" vertical="center" wrapText="1"/>
    </xf>
    <xf numFmtId="38" fontId="6" fillId="0" borderId="69" xfId="6" applyFont="1" applyFill="1" applyBorder="1" applyAlignment="1" applyProtection="1">
      <alignment horizontal="center" vertical="center" wrapText="1"/>
    </xf>
    <xf numFmtId="0" fontId="6" fillId="0" borderId="20" xfId="0" applyFont="1" applyBorder="1" applyAlignment="1">
      <alignment horizontal="center" vertical="center"/>
    </xf>
    <xf numFmtId="38" fontId="6" fillId="0" borderId="19" xfId="6" applyFont="1" applyFill="1" applyBorder="1" applyAlignment="1" applyProtection="1">
      <alignment horizontal="left" vertical="center" wrapText="1"/>
    </xf>
    <xf numFmtId="38" fontId="24" fillId="0" borderId="20" xfId="6" applyFont="1" applyFill="1" applyBorder="1" applyAlignment="1" applyProtection="1">
      <alignment horizontal="left" vertical="center" wrapText="1"/>
    </xf>
    <xf numFmtId="38" fontId="24" fillId="0" borderId="31" xfId="6" applyFont="1" applyFill="1" applyBorder="1" applyAlignment="1" applyProtection="1">
      <alignment horizontal="left" vertical="center" wrapText="1"/>
    </xf>
    <xf numFmtId="38" fontId="6" fillId="0" borderId="0" xfId="2" applyFont="1" applyFill="1" applyBorder="1" applyAlignment="1" applyProtection="1">
      <alignment horizontal="left" vertical="top" wrapText="1"/>
      <protection locked="0"/>
    </xf>
    <xf numFmtId="38" fontId="6" fillId="0" borderId="0" xfId="2" applyFont="1" applyFill="1" applyBorder="1" applyAlignment="1" applyProtection="1">
      <alignment horizontal="left" vertical="center" wrapText="1"/>
      <protection locked="0"/>
    </xf>
    <xf numFmtId="49" fontId="3" fillId="0" borderId="1" xfId="6" applyNumberFormat="1" applyFont="1" applyFill="1" applyBorder="1" applyAlignment="1" applyProtection="1">
      <alignment horizontal="center" vertical="center"/>
      <protection locked="0"/>
    </xf>
    <xf numFmtId="49" fontId="3" fillId="0" borderId="18" xfId="6" applyNumberFormat="1" applyFont="1" applyFill="1" applyBorder="1" applyAlignment="1" applyProtection="1">
      <alignment horizontal="center" vertical="center"/>
      <protection locked="0"/>
    </xf>
    <xf numFmtId="49" fontId="3" fillId="0" borderId="17" xfId="6" applyNumberFormat="1" applyFont="1" applyFill="1" applyBorder="1" applyAlignment="1" applyProtection="1">
      <alignment horizontal="center" vertical="center"/>
      <protection locked="0"/>
    </xf>
    <xf numFmtId="0" fontId="3" fillId="0" borderId="23" xfId="0" applyFont="1" applyBorder="1" applyAlignment="1" applyProtection="1">
      <alignment horizontal="center" vertical="center" wrapText="1"/>
      <protection locked="0"/>
    </xf>
    <xf numFmtId="0" fontId="3" fillId="0" borderId="9" xfId="0" applyFont="1" applyBorder="1" applyAlignment="1" applyProtection="1">
      <alignment horizontal="center" vertical="center" wrapText="1"/>
      <protection locked="0"/>
    </xf>
    <xf numFmtId="0" fontId="3" fillId="0" borderId="1" xfId="0" applyFont="1" applyBorder="1" applyAlignment="1" applyProtection="1">
      <alignment horizontal="center" vertical="center"/>
      <protection locked="0"/>
    </xf>
    <xf numFmtId="0" fontId="3" fillId="0" borderId="18" xfId="0" applyFont="1" applyBorder="1" applyAlignment="1" applyProtection="1">
      <alignment horizontal="center" vertical="center"/>
      <protection locked="0"/>
    </xf>
    <xf numFmtId="0" fontId="3" fillId="0" borderId="17" xfId="0" applyFont="1" applyBorder="1" applyAlignment="1" applyProtection="1">
      <alignment horizontal="center" vertical="center"/>
      <protection locked="0"/>
    </xf>
    <xf numFmtId="38" fontId="6" fillId="0" borderId="8" xfId="6" applyFont="1" applyFill="1" applyBorder="1" applyAlignment="1" applyProtection="1">
      <alignment horizontal="center" vertical="center" wrapText="1"/>
      <protection locked="0"/>
    </xf>
    <xf numFmtId="38" fontId="6" fillId="0" borderId="7" xfId="6" applyFont="1" applyFill="1" applyBorder="1" applyAlignment="1" applyProtection="1">
      <alignment horizontal="center" vertical="center" wrapText="1"/>
      <protection locked="0"/>
    </xf>
    <xf numFmtId="38" fontId="6" fillId="0" borderId="1" xfId="1" applyFont="1" applyFill="1" applyBorder="1" applyAlignment="1" applyProtection="1">
      <alignment horizontal="right" vertical="center"/>
      <protection locked="0"/>
    </xf>
    <xf numFmtId="38" fontId="6" fillId="0" borderId="17" xfId="1" applyFont="1" applyFill="1" applyBorder="1" applyAlignment="1" applyProtection="1">
      <alignment horizontal="right" vertical="center"/>
      <protection locked="0"/>
    </xf>
    <xf numFmtId="38" fontId="6" fillId="0" borderId="1" xfId="1" applyFont="1" applyFill="1" applyBorder="1" applyAlignment="1" applyProtection="1">
      <alignment horizontal="right" vertical="center" wrapText="1"/>
      <protection locked="0"/>
    </xf>
    <xf numFmtId="38" fontId="6" fillId="0" borderId="17" xfId="1" applyFont="1" applyFill="1" applyBorder="1" applyAlignment="1" applyProtection="1">
      <alignment horizontal="right" vertical="center" wrapText="1"/>
      <protection locked="0"/>
    </xf>
    <xf numFmtId="38" fontId="3" fillId="0" borderId="1" xfId="6" applyFont="1" applyFill="1" applyBorder="1" applyAlignment="1" applyProtection="1">
      <alignment horizontal="center" vertical="center" wrapText="1"/>
      <protection locked="0"/>
    </xf>
    <xf numFmtId="38" fontId="3" fillId="0" borderId="18" xfId="6" applyFont="1" applyFill="1" applyBorder="1" applyAlignment="1" applyProtection="1">
      <alignment horizontal="center" vertical="center" wrapText="1"/>
      <protection locked="0"/>
    </xf>
    <xf numFmtId="38" fontId="3" fillId="0" borderId="17" xfId="6" applyFont="1" applyFill="1" applyBorder="1" applyAlignment="1" applyProtection="1">
      <alignment horizontal="center" vertical="center" wrapText="1"/>
      <protection locked="0"/>
    </xf>
    <xf numFmtId="38" fontId="6" fillId="0" borderId="20" xfId="6" applyFont="1" applyFill="1" applyBorder="1" applyAlignment="1" applyProtection="1">
      <alignment horizontal="center" vertical="center" wrapText="1"/>
      <protection locked="0"/>
    </xf>
    <xf numFmtId="38" fontId="6" fillId="0" borderId="16" xfId="6" applyFont="1" applyFill="1" applyBorder="1" applyAlignment="1" applyProtection="1">
      <alignment horizontal="center" vertical="center" wrapText="1"/>
      <protection locked="0"/>
    </xf>
    <xf numFmtId="0" fontId="3" fillId="0" borderId="8" xfId="0" applyFont="1" applyBorder="1" applyAlignment="1" applyProtection="1">
      <alignment horizontal="right"/>
      <protection locked="0"/>
    </xf>
    <xf numFmtId="0" fontId="3" fillId="0" borderId="7" xfId="0" applyFont="1" applyBorder="1" applyAlignment="1" applyProtection="1">
      <alignment horizontal="right"/>
      <protection locked="0"/>
    </xf>
    <xf numFmtId="0" fontId="3" fillId="0" borderId="23" xfId="0" applyFont="1" applyBorder="1" applyAlignment="1" applyProtection="1">
      <alignment horizontal="center"/>
      <protection locked="0"/>
    </xf>
    <xf numFmtId="0" fontId="3" fillId="0" borderId="10" xfId="0" applyFont="1" applyBorder="1" applyAlignment="1" applyProtection="1">
      <alignment horizontal="center"/>
      <protection locked="0"/>
    </xf>
    <xf numFmtId="0" fontId="3" fillId="0" borderId="50" xfId="0" applyFont="1" applyBorder="1" applyAlignment="1" applyProtection="1">
      <alignment horizontal="center"/>
      <protection locked="0"/>
    </xf>
    <xf numFmtId="0" fontId="3" fillId="0" borderId="8" xfId="0" applyFont="1" applyBorder="1" applyAlignment="1" applyProtection="1">
      <alignment horizontal="center"/>
      <protection locked="0"/>
    </xf>
    <xf numFmtId="0" fontId="3" fillId="0" borderId="0" xfId="0" applyFont="1" applyAlignment="1" applyProtection="1">
      <alignment horizontal="center"/>
      <protection locked="0"/>
    </xf>
    <xf numFmtId="0" fontId="3" fillId="0" borderId="27" xfId="0" applyFont="1" applyBorder="1" applyAlignment="1" applyProtection="1">
      <alignment horizontal="center"/>
      <protection locked="0"/>
    </xf>
    <xf numFmtId="0" fontId="3" fillId="0" borderId="4" xfId="0" applyFont="1" applyBorder="1" applyAlignment="1" applyProtection="1">
      <alignment horizontal="center"/>
      <protection locked="0"/>
    </xf>
    <xf numFmtId="0" fontId="3" fillId="0" borderId="6" xfId="0" applyFont="1" applyBorder="1" applyAlignment="1" applyProtection="1">
      <alignment horizontal="center"/>
      <protection locked="0"/>
    </xf>
    <xf numFmtId="0" fontId="3" fillId="0" borderId="51" xfId="0" applyFont="1" applyBorder="1" applyAlignment="1" applyProtection="1">
      <alignment horizontal="center"/>
      <protection locked="0"/>
    </xf>
    <xf numFmtId="38" fontId="6" fillId="0" borderId="2" xfId="6" applyFont="1" applyFill="1" applyBorder="1" applyAlignment="1" applyProtection="1">
      <alignment horizontal="center" vertical="center" wrapText="1"/>
      <protection locked="0"/>
    </xf>
    <xf numFmtId="0" fontId="3" fillId="0" borderId="23" xfId="0" applyFont="1" applyBorder="1" applyAlignment="1" applyProtection="1">
      <alignment horizontal="right"/>
      <protection locked="0"/>
    </xf>
    <xf numFmtId="0" fontId="3" fillId="0" borderId="9" xfId="0" applyFont="1" applyBorder="1" applyAlignment="1" applyProtection="1">
      <alignment horizontal="right"/>
      <protection locked="0"/>
    </xf>
    <xf numFmtId="38" fontId="3" fillId="0" borderId="22" xfId="1" applyFont="1" applyFill="1" applyBorder="1" applyAlignment="1" applyProtection="1">
      <alignment horizontal="center" vertical="center"/>
      <protection locked="0"/>
    </xf>
    <xf numFmtId="38" fontId="3" fillId="0" borderId="37" xfId="1" applyFont="1" applyFill="1" applyBorder="1" applyAlignment="1" applyProtection="1">
      <alignment horizontal="center" vertical="center"/>
      <protection locked="0"/>
    </xf>
    <xf numFmtId="0" fontId="3" fillId="0" borderId="22" xfId="0" applyFont="1" applyBorder="1" applyAlignment="1" applyProtection="1">
      <alignment horizontal="center"/>
      <protection locked="0"/>
    </xf>
    <xf numFmtId="0" fontId="3" fillId="0" borderId="38" xfId="0" applyFont="1" applyBorder="1" applyAlignment="1" applyProtection="1">
      <alignment horizontal="center"/>
      <protection locked="0"/>
    </xf>
    <xf numFmtId="0" fontId="3" fillId="0" borderId="55" xfId="0" applyFont="1" applyBorder="1" applyAlignment="1" applyProtection="1">
      <alignment horizontal="center"/>
      <protection locked="0"/>
    </xf>
    <xf numFmtId="0" fontId="3" fillId="0" borderId="40" xfId="0" applyFont="1" applyBorder="1" applyAlignment="1" applyProtection="1">
      <alignment horizontal="center" vertical="center"/>
      <protection locked="0"/>
    </xf>
    <xf numFmtId="0" fontId="3" fillId="0" borderId="38" xfId="0" applyFont="1" applyBorder="1" applyAlignment="1" applyProtection="1">
      <alignment horizontal="center" vertical="center"/>
      <protection locked="0"/>
    </xf>
    <xf numFmtId="0" fontId="3" fillId="0" borderId="37" xfId="0" applyFont="1" applyBorder="1" applyAlignment="1" applyProtection="1">
      <alignment horizontal="center" vertical="center"/>
      <protection locked="0"/>
    </xf>
    <xf numFmtId="0" fontId="3" fillId="0" borderId="54" xfId="0" applyFont="1" applyBorder="1" applyAlignment="1" applyProtection="1">
      <alignment horizontal="left" vertical="center"/>
      <protection locked="0"/>
    </xf>
    <xf numFmtId="0" fontId="3" fillId="0" borderId="10" xfId="0" applyFont="1" applyBorder="1" applyAlignment="1" applyProtection="1">
      <alignment horizontal="left" vertical="center"/>
      <protection locked="0"/>
    </xf>
    <xf numFmtId="0" fontId="3" fillId="0" borderId="9" xfId="0" applyFont="1" applyBorder="1" applyAlignment="1" applyProtection="1">
      <alignment horizontal="left" vertical="center"/>
      <protection locked="0"/>
    </xf>
    <xf numFmtId="0" fontId="3" fillId="0" borderId="26" xfId="0" applyFont="1" applyBorder="1" applyAlignment="1" applyProtection="1">
      <alignment horizontal="left" vertical="center"/>
      <protection locked="0"/>
    </xf>
    <xf numFmtId="0" fontId="3" fillId="0" borderId="0" xfId="0" applyFont="1" applyAlignment="1" applyProtection="1">
      <alignment horizontal="left" vertical="center"/>
      <protection locked="0"/>
    </xf>
    <xf numFmtId="0" fontId="3" fillId="0" borderId="7" xfId="0" applyFont="1" applyBorder="1" applyAlignment="1" applyProtection="1">
      <alignment horizontal="left" vertical="center"/>
      <protection locked="0"/>
    </xf>
    <xf numFmtId="0" fontId="3" fillId="0" borderId="53" xfId="0" applyFont="1" applyBorder="1" applyAlignment="1" applyProtection="1">
      <alignment horizontal="left" vertical="center"/>
      <protection locked="0"/>
    </xf>
    <xf numFmtId="0" fontId="3" fillId="0" borderId="6" xfId="0" applyFont="1" applyBorder="1" applyAlignment="1" applyProtection="1">
      <alignment horizontal="left" vertical="center"/>
      <protection locked="0"/>
    </xf>
    <xf numFmtId="0" fontId="3" fillId="0" borderId="5" xfId="0" applyFont="1" applyBorder="1" applyAlignment="1" applyProtection="1">
      <alignment horizontal="left" vertical="center"/>
      <protection locked="0"/>
    </xf>
    <xf numFmtId="38" fontId="3" fillId="0" borderId="22" xfId="1" applyFont="1" applyFill="1" applyBorder="1" applyAlignment="1" applyProtection="1">
      <alignment horizontal="right" vertical="center"/>
      <protection locked="0"/>
    </xf>
    <xf numFmtId="38" fontId="3" fillId="0" borderId="37" xfId="1" applyFont="1" applyFill="1" applyBorder="1" applyAlignment="1" applyProtection="1">
      <alignment horizontal="right" vertical="center"/>
      <protection locked="0"/>
    </xf>
    <xf numFmtId="0" fontId="3" fillId="0" borderId="23" xfId="0" applyFont="1" applyBorder="1" applyAlignment="1" applyProtection="1">
      <alignment vertical="center" wrapText="1"/>
      <protection locked="0"/>
    </xf>
    <xf numFmtId="0" fontId="3" fillId="0" borderId="10" xfId="0" applyFont="1" applyBorder="1" applyAlignment="1" applyProtection="1">
      <alignment vertical="center" wrapText="1"/>
      <protection locked="0"/>
    </xf>
    <xf numFmtId="0" fontId="3" fillId="0" borderId="50" xfId="0" applyFont="1" applyBorder="1" applyAlignment="1" applyProtection="1">
      <alignment vertical="center"/>
      <protection locked="0"/>
    </xf>
    <xf numFmtId="0" fontId="3" fillId="0" borderId="8" xfId="0" applyFont="1" applyBorder="1" applyAlignment="1" applyProtection="1">
      <alignment vertical="center"/>
      <protection locked="0"/>
    </xf>
    <xf numFmtId="0" fontId="3" fillId="0" borderId="0" xfId="0" applyFont="1" applyAlignment="1" applyProtection="1">
      <alignment vertical="center"/>
      <protection locked="0"/>
    </xf>
    <xf numFmtId="0" fontId="3" fillId="0" borderId="27" xfId="0" applyFont="1" applyBorder="1" applyAlignment="1" applyProtection="1">
      <alignment vertical="center"/>
      <protection locked="0"/>
    </xf>
    <xf numFmtId="0" fontId="3" fillId="0" borderId="4" xfId="0" applyFont="1" applyBorder="1" applyAlignment="1" applyProtection="1">
      <alignment vertical="center"/>
      <protection locked="0"/>
    </xf>
    <xf numFmtId="0" fontId="3" fillId="0" borderId="6" xfId="0" applyFont="1" applyBorder="1" applyAlignment="1" applyProtection="1">
      <alignment vertical="center"/>
      <protection locked="0"/>
    </xf>
    <xf numFmtId="0" fontId="3" fillId="0" borderId="51" xfId="0" applyFont="1" applyBorder="1" applyAlignment="1" applyProtection="1">
      <alignment vertical="center"/>
      <protection locked="0"/>
    </xf>
    <xf numFmtId="0" fontId="3" fillId="0" borderId="48" xfId="0" applyFont="1" applyBorder="1" applyAlignment="1" applyProtection="1">
      <alignment horizontal="center" vertical="center"/>
      <protection locked="0"/>
    </xf>
    <xf numFmtId="0" fontId="3" fillId="0" borderId="34" xfId="0" applyFont="1" applyBorder="1" applyAlignment="1" applyProtection="1">
      <alignment horizontal="center" vertical="center"/>
      <protection locked="0"/>
    </xf>
    <xf numFmtId="0" fontId="3" fillId="0" borderId="41" xfId="0" applyFont="1" applyBorder="1" applyAlignment="1" applyProtection="1">
      <alignment horizontal="center" vertical="center"/>
      <protection locked="0"/>
    </xf>
    <xf numFmtId="0" fontId="3" fillId="0" borderId="53" xfId="0" applyFont="1" applyBorder="1" applyAlignment="1" applyProtection="1">
      <alignment horizontal="center" vertical="center"/>
      <protection locked="0"/>
    </xf>
    <xf numFmtId="0" fontId="3" fillId="0" borderId="6" xfId="0" applyFont="1" applyBorder="1" applyAlignment="1" applyProtection="1">
      <alignment horizontal="center" vertical="center"/>
      <protection locked="0"/>
    </xf>
    <xf numFmtId="0" fontId="3" fillId="0" borderId="5" xfId="0" applyFont="1" applyBorder="1" applyAlignment="1" applyProtection="1">
      <alignment horizontal="center" vertical="center"/>
      <protection locked="0"/>
    </xf>
    <xf numFmtId="0" fontId="3" fillId="0" borderId="44" xfId="0" applyFont="1" applyBorder="1" applyAlignment="1" applyProtection="1">
      <alignment horizontal="center" vertical="center"/>
      <protection locked="0"/>
    </xf>
    <xf numFmtId="0" fontId="3" fillId="0" borderId="4" xfId="0" applyFont="1" applyBorder="1" applyAlignment="1" applyProtection="1">
      <alignment horizontal="center" vertical="center"/>
      <protection locked="0"/>
    </xf>
    <xf numFmtId="0" fontId="3" fillId="0" borderId="52" xfId="0" applyFont="1" applyBorder="1" applyAlignment="1" applyProtection="1">
      <alignment horizontal="center" vertical="center"/>
      <protection locked="0"/>
    </xf>
    <xf numFmtId="0" fontId="3" fillId="0" borderId="51" xfId="0" applyFont="1" applyBorder="1" applyAlignment="1" applyProtection="1">
      <alignment horizontal="center" vertical="center"/>
      <protection locked="0"/>
    </xf>
    <xf numFmtId="0" fontId="3" fillId="0" borderId="8" xfId="0" applyFont="1" applyBorder="1" applyAlignment="1" applyProtection="1">
      <alignment horizontal="center" vertical="center"/>
      <protection locked="0"/>
    </xf>
    <xf numFmtId="0" fontId="3" fillId="0" borderId="7" xfId="0" applyFont="1" applyBorder="1" applyAlignment="1" applyProtection="1">
      <alignment horizontal="center" vertical="center"/>
      <protection locked="0"/>
    </xf>
    <xf numFmtId="0" fontId="3" fillId="0" borderId="54" xfId="0" applyFont="1" applyBorder="1" applyAlignment="1" applyProtection="1">
      <alignment vertical="center"/>
      <protection locked="0"/>
    </xf>
    <xf numFmtId="0" fontId="3" fillId="0" borderId="10" xfId="0" applyFont="1" applyBorder="1" applyAlignment="1" applyProtection="1">
      <alignment vertical="center"/>
      <protection locked="0"/>
    </xf>
    <xf numFmtId="0" fontId="3" fillId="0" borderId="9" xfId="0" applyFont="1" applyBorder="1" applyAlignment="1" applyProtection="1">
      <alignment vertical="center"/>
      <protection locked="0"/>
    </xf>
    <xf numFmtId="0" fontId="3" fillId="0" borderId="26" xfId="0" applyFont="1" applyBorder="1" applyAlignment="1" applyProtection="1">
      <alignment vertical="center"/>
      <protection locked="0"/>
    </xf>
    <xf numFmtId="0" fontId="3" fillId="0" borderId="7" xfId="0" applyFont="1" applyBorder="1" applyAlignment="1" applyProtection="1">
      <alignment vertical="center"/>
      <protection locked="0"/>
    </xf>
    <xf numFmtId="0" fontId="3" fillId="0" borderId="53" xfId="0" applyFont="1" applyBorder="1" applyAlignment="1" applyProtection="1">
      <alignment vertical="center"/>
      <protection locked="0"/>
    </xf>
    <xf numFmtId="0" fontId="3" fillId="0" borderId="5" xfId="0" applyFont="1" applyBorder="1" applyAlignment="1" applyProtection="1">
      <alignment vertical="center"/>
      <protection locked="0"/>
    </xf>
    <xf numFmtId="38" fontId="6" fillId="0" borderId="23" xfId="6" applyFont="1" applyFill="1" applyBorder="1" applyAlignment="1" applyProtection="1">
      <alignment horizontal="center"/>
      <protection locked="0"/>
    </xf>
    <xf numFmtId="38" fontId="6" fillId="0" borderId="10" xfId="6" applyFont="1" applyFill="1" applyBorder="1" applyAlignment="1" applyProtection="1">
      <alignment horizontal="center"/>
      <protection locked="0"/>
    </xf>
    <xf numFmtId="38" fontId="6" fillId="0" borderId="9" xfId="6" applyFont="1" applyFill="1" applyBorder="1" applyAlignment="1" applyProtection="1">
      <alignment horizontal="center"/>
      <protection locked="0"/>
    </xf>
    <xf numFmtId="38" fontId="6" fillId="0" borderId="4" xfId="6" applyFont="1" applyFill="1" applyBorder="1" applyAlignment="1" applyProtection="1">
      <alignment horizontal="center"/>
      <protection locked="0"/>
    </xf>
    <xf numFmtId="38" fontId="6" fillId="0" borderId="6" xfId="6" applyFont="1" applyFill="1" applyBorder="1" applyAlignment="1" applyProtection="1">
      <alignment horizontal="center"/>
      <protection locked="0"/>
    </xf>
    <xf numFmtId="38" fontId="6" fillId="0" borderId="5" xfId="6" applyFont="1" applyFill="1" applyBorder="1" applyAlignment="1" applyProtection="1">
      <alignment horizontal="center"/>
      <protection locked="0"/>
    </xf>
    <xf numFmtId="0" fontId="3" fillId="0" borderId="23" xfId="0" applyFont="1" applyBorder="1" applyAlignment="1" applyProtection="1">
      <alignment horizontal="left" vertical="center" wrapText="1"/>
      <protection locked="0"/>
    </xf>
    <xf numFmtId="0" fontId="3" fillId="0" borderId="10" xfId="0" applyFont="1" applyBorder="1" applyAlignment="1" applyProtection="1">
      <alignment horizontal="left" vertical="center" wrapText="1"/>
      <protection locked="0"/>
    </xf>
    <xf numFmtId="0" fontId="3" fillId="0" borderId="50" xfId="0" applyFont="1" applyBorder="1" applyAlignment="1" applyProtection="1">
      <alignment horizontal="left" vertical="center"/>
      <protection locked="0"/>
    </xf>
    <xf numFmtId="0" fontId="3" fillId="0" borderId="8" xfId="0" applyFont="1" applyBorder="1" applyAlignment="1" applyProtection="1">
      <alignment horizontal="left" vertical="center"/>
      <protection locked="0"/>
    </xf>
    <xf numFmtId="0" fontId="3" fillId="0" borderId="27" xfId="0" applyFont="1" applyBorder="1" applyAlignment="1" applyProtection="1">
      <alignment horizontal="left" vertical="center"/>
      <protection locked="0"/>
    </xf>
    <xf numFmtId="0" fontId="3" fillId="0" borderId="4" xfId="0" applyFont="1" applyBorder="1" applyAlignment="1" applyProtection="1">
      <alignment horizontal="left" vertical="center"/>
      <protection locked="0"/>
    </xf>
    <xf numFmtId="0" fontId="3" fillId="0" borderId="51" xfId="0" applyFont="1" applyBorder="1" applyAlignment="1" applyProtection="1">
      <alignment horizontal="left" vertical="center"/>
      <protection locked="0"/>
    </xf>
    <xf numFmtId="0" fontId="3" fillId="0" borderId="23" xfId="0" applyFont="1" applyBorder="1" applyAlignment="1" applyProtection="1">
      <alignment horizontal="center" vertical="center"/>
      <protection locked="0"/>
    </xf>
    <xf numFmtId="0" fontId="3" fillId="0" borderId="10" xfId="0" applyFont="1" applyBorder="1" applyAlignment="1" applyProtection="1">
      <alignment horizontal="center" vertical="center"/>
      <protection locked="0"/>
    </xf>
    <xf numFmtId="38" fontId="6" fillId="0" borderId="18" xfId="6" applyFont="1" applyFill="1" applyBorder="1" applyAlignment="1" applyProtection="1">
      <alignment horizontal="center"/>
      <protection locked="0"/>
    </xf>
    <xf numFmtId="38" fontId="6" fillId="0" borderId="17" xfId="6" applyFont="1" applyFill="1" applyBorder="1" applyAlignment="1" applyProtection="1">
      <alignment horizontal="center"/>
      <protection locked="0"/>
    </xf>
    <xf numFmtId="178" fontId="3" fillId="0" borderId="1" xfId="0" applyNumberFormat="1" applyFont="1" applyBorder="1" applyAlignment="1">
      <alignment horizontal="right" vertical="center"/>
    </xf>
    <xf numFmtId="178" fontId="3" fillId="0" borderId="18" xfId="0" applyNumberFormat="1" applyFont="1" applyBorder="1" applyAlignment="1">
      <alignment horizontal="right" vertical="center"/>
    </xf>
    <xf numFmtId="178" fontId="3" fillId="0" borderId="17" xfId="0" applyNumberFormat="1" applyFont="1" applyBorder="1" applyAlignment="1">
      <alignment horizontal="right" vertical="center"/>
    </xf>
    <xf numFmtId="38" fontId="3" fillId="0" borderId="10" xfId="6" applyFont="1" applyFill="1" applyBorder="1" applyAlignment="1" applyProtection="1">
      <alignment vertical="top" wrapText="1"/>
      <protection locked="0"/>
    </xf>
    <xf numFmtId="38" fontId="3" fillId="0" borderId="0" xfId="6" applyFont="1" applyFill="1" applyBorder="1" applyAlignment="1" applyProtection="1">
      <alignment vertical="top" wrapText="1"/>
      <protection locked="0"/>
    </xf>
    <xf numFmtId="38" fontId="3" fillId="0" borderId="0" xfId="6" applyFont="1" applyFill="1" applyBorder="1" applyAlignment="1" applyProtection="1">
      <alignment vertical="center" wrapText="1"/>
      <protection locked="0"/>
    </xf>
    <xf numFmtId="38" fontId="6" fillId="0" borderId="23" xfId="6" applyFont="1" applyFill="1" applyBorder="1" applyAlignment="1" applyProtection="1">
      <alignment horizontal="left" vertical="top"/>
      <protection locked="0"/>
    </xf>
    <xf numFmtId="38" fontId="6" fillId="0" borderId="10" xfId="6" applyFont="1" applyFill="1" applyBorder="1" applyAlignment="1" applyProtection="1">
      <alignment horizontal="left" vertical="top"/>
      <protection locked="0"/>
    </xf>
    <xf numFmtId="38" fontId="6" fillId="0" borderId="9" xfId="6" applyFont="1" applyFill="1" applyBorder="1" applyAlignment="1" applyProtection="1">
      <alignment horizontal="left" vertical="top"/>
      <protection locked="0"/>
    </xf>
    <xf numFmtId="38" fontId="6" fillId="0" borderId="8" xfId="6" applyFont="1" applyFill="1" applyBorder="1" applyAlignment="1" applyProtection="1">
      <alignment horizontal="left" vertical="top"/>
      <protection locked="0"/>
    </xf>
    <xf numFmtId="38" fontId="6" fillId="0" borderId="0" xfId="6" applyFont="1" applyFill="1" applyBorder="1" applyAlignment="1" applyProtection="1">
      <alignment horizontal="left" vertical="top"/>
      <protection locked="0"/>
    </xf>
    <xf numFmtId="38" fontId="6" fillId="0" borderId="7" xfId="6" applyFont="1" applyFill="1" applyBorder="1" applyAlignment="1" applyProtection="1">
      <alignment horizontal="left" vertical="top"/>
      <protection locked="0"/>
    </xf>
    <xf numFmtId="38" fontId="6" fillId="0" borderId="4" xfId="6" applyFont="1" applyFill="1" applyBorder="1" applyAlignment="1" applyProtection="1">
      <alignment horizontal="left" vertical="top"/>
      <protection locked="0"/>
    </xf>
    <xf numFmtId="38" fontId="6" fillId="0" borderId="6" xfId="6" applyFont="1" applyFill="1" applyBorder="1" applyAlignment="1" applyProtection="1">
      <alignment horizontal="left" vertical="top"/>
      <protection locked="0"/>
    </xf>
    <xf numFmtId="38" fontId="6" fillId="0" borderId="5" xfId="6" applyFont="1" applyFill="1" applyBorder="1" applyAlignment="1" applyProtection="1">
      <alignment horizontal="left" vertical="top"/>
      <protection locked="0"/>
    </xf>
    <xf numFmtId="38" fontId="6" fillId="0" borderId="0" xfId="6" applyFont="1" applyFill="1" applyBorder="1" applyAlignment="1" applyProtection="1">
      <alignment horizontal="center" vertical="center" wrapText="1"/>
      <protection locked="0"/>
    </xf>
    <xf numFmtId="38" fontId="6" fillId="0" borderId="0" xfId="6" applyFont="1" applyFill="1" applyBorder="1" applyAlignment="1" applyProtection="1">
      <alignment horizontal="center" vertical="center"/>
      <protection locked="0"/>
    </xf>
    <xf numFmtId="38" fontId="6" fillId="0" borderId="19" xfId="6" applyFont="1" applyFill="1" applyBorder="1" applyAlignment="1" applyProtection="1">
      <alignment horizontal="center" vertical="center"/>
      <protection locked="0"/>
    </xf>
    <xf numFmtId="38" fontId="6" fillId="0" borderId="2" xfId="6" applyFont="1" applyFill="1" applyBorder="1" applyAlignment="1" applyProtection="1">
      <alignment horizontal="center" vertical="center"/>
      <protection locked="0"/>
    </xf>
    <xf numFmtId="38" fontId="6" fillId="0" borderId="1" xfId="6" applyFont="1" applyFill="1" applyBorder="1" applyAlignment="1" applyProtection="1">
      <alignment horizontal="center" vertical="center"/>
      <protection locked="0"/>
    </xf>
    <xf numFmtId="38" fontId="6" fillId="0" borderId="1" xfId="6" applyFont="1" applyFill="1" applyBorder="1" applyAlignment="1" applyProtection="1">
      <alignment horizontal="center" vertical="center" wrapText="1"/>
      <protection locked="0"/>
    </xf>
    <xf numFmtId="38" fontId="6" fillId="0" borderId="18" xfId="6" applyFont="1" applyFill="1" applyBorder="1" applyAlignment="1" applyProtection="1">
      <alignment horizontal="center" vertical="center" wrapText="1"/>
      <protection locked="0"/>
    </xf>
    <xf numFmtId="38" fontId="6" fillId="0" borderId="17" xfId="6" applyFont="1" applyFill="1" applyBorder="1" applyAlignment="1" applyProtection="1">
      <alignment horizontal="center" vertical="center" wrapText="1"/>
      <protection locked="0"/>
    </xf>
    <xf numFmtId="38" fontId="3" fillId="0" borderId="10" xfId="6" applyFont="1" applyFill="1" applyBorder="1" applyAlignment="1" applyProtection="1">
      <alignment vertical="center" wrapText="1"/>
      <protection locked="0"/>
    </xf>
    <xf numFmtId="38" fontId="6" fillId="0" borderId="0" xfId="6" applyFont="1" applyFill="1" applyBorder="1" applyAlignment="1" applyProtection="1">
      <alignment horizontal="left" vertical="top" wrapText="1"/>
      <protection locked="0"/>
    </xf>
    <xf numFmtId="38" fontId="6" fillId="0" borderId="1" xfId="6" applyFont="1" applyFill="1" applyBorder="1" applyAlignment="1" applyProtection="1">
      <alignment horizontal="left" vertical="top" wrapText="1"/>
      <protection locked="0"/>
    </xf>
    <xf numFmtId="38" fontId="6" fillId="0" borderId="18" xfId="6" applyFont="1" applyFill="1" applyBorder="1" applyAlignment="1" applyProtection="1">
      <alignment horizontal="left" vertical="top" wrapText="1"/>
      <protection locked="0"/>
    </xf>
    <xf numFmtId="38" fontId="6" fillId="0" borderId="17" xfId="6" applyFont="1" applyFill="1" applyBorder="1" applyAlignment="1" applyProtection="1">
      <alignment horizontal="left" vertical="top" wrapText="1"/>
      <protection locked="0"/>
    </xf>
    <xf numFmtId="38" fontId="6" fillId="0" borderId="10" xfId="6" applyFont="1" applyFill="1" applyBorder="1" applyAlignment="1" applyProtection="1">
      <alignment horizontal="left" vertical="top" wrapText="1"/>
      <protection locked="0"/>
    </xf>
    <xf numFmtId="38" fontId="6" fillId="0" borderId="80" xfId="6" applyFont="1" applyFill="1" applyBorder="1" applyAlignment="1" applyProtection="1">
      <alignment horizontal="center" vertical="center"/>
      <protection locked="0"/>
    </xf>
    <xf numFmtId="38" fontId="6" fillId="0" borderId="82" xfId="6" applyFont="1" applyFill="1" applyBorder="1" applyAlignment="1" applyProtection="1">
      <alignment horizontal="center" vertical="center"/>
      <protection locked="0"/>
    </xf>
    <xf numFmtId="38" fontId="6" fillId="0" borderId="78" xfId="6" applyFont="1" applyFill="1" applyBorder="1" applyAlignment="1" applyProtection="1">
      <alignment horizontal="left" wrapText="1"/>
      <protection locked="0"/>
    </xf>
    <xf numFmtId="38" fontId="6" fillId="0" borderId="79" xfId="6" applyFont="1" applyFill="1" applyBorder="1" applyAlignment="1" applyProtection="1">
      <alignment horizontal="left" wrapText="1"/>
      <protection locked="0"/>
    </xf>
    <xf numFmtId="0" fontId="6" fillId="0" borderId="77" xfId="0" applyFont="1" applyBorder="1" applyAlignment="1">
      <alignment horizontal="left" vertical="center" wrapText="1"/>
    </xf>
    <xf numFmtId="0" fontId="6" fillId="0" borderId="78" xfId="0" applyFont="1" applyBorder="1" applyAlignment="1">
      <alignment horizontal="left" vertical="center" wrapText="1"/>
    </xf>
    <xf numFmtId="38" fontId="6" fillId="0" borderId="81" xfId="6" applyFont="1" applyFill="1" applyBorder="1" applyAlignment="1" applyProtection="1">
      <alignment horizontal="left" wrapText="1"/>
      <protection locked="0"/>
    </xf>
    <xf numFmtId="38" fontId="6" fillId="0" borderId="78" xfId="6" applyFont="1" applyFill="1" applyBorder="1" applyAlignment="1" applyProtection="1">
      <alignment horizontal="left" vertical="center" wrapText="1"/>
      <protection locked="0"/>
    </xf>
    <xf numFmtId="38" fontId="6" fillId="0" borderId="79" xfId="6" applyFont="1" applyFill="1" applyBorder="1" applyAlignment="1" applyProtection="1">
      <alignment horizontal="left" vertical="center" wrapText="1"/>
      <protection locked="0"/>
    </xf>
    <xf numFmtId="38" fontId="19" fillId="0" borderId="0" xfId="6" applyFont="1" applyFill="1" applyAlignment="1" applyProtection="1">
      <alignment horizontal="left" vertical="center"/>
      <protection locked="0"/>
    </xf>
    <xf numFmtId="38" fontId="6" fillId="0" borderId="77" xfId="6" applyFont="1" applyFill="1" applyBorder="1" applyAlignment="1" applyProtection="1">
      <alignment horizontal="left" vertical="center" wrapText="1"/>
      <protection locked="0"/>
    </xf>
    <xf numFmtId="38" fontId="6" fillId="0" borderId="84" xfId="6" applyFont="1" applyFill="1" applyBorder="1" applyAlignment="1" applyProtection="1">
      <alignment horizontal="center" vertical="center"/>
      <protection locked="0"/>
    </xf>
    <xf numFmtId="38" fontId="6" fillId="0" borderId="81" xfId="6" applyFont="1" applyFill="1" applyBorder="1" applyAlignment="1" applyProtection="1">
      <alignment horizontal="center" vertical="center"/>
      <protection locked="0"/>
    </xf>
    <xf numFmtId="38" fontId="6" fillId="0" borderId="83" xfId="6" applyFont="1" applyFill="1" applyBorder="1" applyAlignment="1" applyProtection="1">
      <alignment horizontal="center" vertical="center"/>
      <protection locked="0"/>
    </xf>
    <xf numFmtId="38" fontId="6" fillId="0" borderId="8" xfId="6" applyFont="1" applyFill="1" applyBorder="1" applyAlignment="1" applyProtection="1">
      <alignment horizontal="center"/>
      <protection locked="0"/>
    </xf>
    <xf numFmtId="38" fontId="6" fillId="0" borderId="0" xfId="6" applyFont="1" applyFill="1" applyBorder="1" applyAlignment="1" applyProtection="1">
      <alignment horizontal="center"/>
      <protection locked="0"/>
    </xf>
    <xf numFmtId="38" fontId="6" fillId="0" borderId="7" xfId="6" applyFont="1" applyFill="1" applyBorder="1" applyAlignment="1" applyProtection="1">
      <alignment horizontal="center"/>
      <protection locked="0"/>
    </xf>
    <xf numFmtId="38" fontId="6" fillId="0" borderId="1" xfId="6" applyFont="1" applyFill="1" applyBorder="1" applyAlignment="1" applyProtection="1">
      <alignment horizontal="center"/>
      <protection locked="0"/>
    </xf>
    <xf numFmtId="38" fontId="6" fillId="0" borderId="73" xfId="6" applyFont="1" applyFill="1" applyBorder="1" applyAlignment="1" applyProtection="1">
      <alignment horizontal="center"/>
      <protection locked="0"/>
    </xf>
    <xf numFmtId="38" fontId="6" fillId="0" borderId="74" xfId="6" applyFont="1" applyFill="1" applyBorder="1" applyAlignment="1" applyProtection="1">
      <alignment horizontal="center"/>
      <protection locked="0"/>
    </xf>
    <xf numFmtId="38" fontId="6" fillId="0" borderId="76" xfId="6" applyFont="1" applyFill="1" applyBorder="1" applyAlignment="1" applyProtection="1">
      <alignment horizontal="center"/>
      <protection locked="0"/>
    </xf>
    <xf numFmtId="38" fontId="6" fillId="0" borderId="0" xfId="6" applyFont="1" applyFill="1" applyBorder="1" applyAlignment="1" applyProtection="1">
      <alignment horizontal="left"/>
      <protection locked="0"/>
    </xf>
    <xf numFmtId="0" fontId="6" fillId="0" borderId="23" xfId="0" applyFont="1" applyBorder="1" applyAlignment="1">
      <alignment horizontal="left" vertical="top"/>
    </xf>
    <xf numFmtId="0" fontId="6" fillId="0" borderId="10" xfId="0" applyFont="1" applyBorder="1" applyAlignment="1">
      <alignment horizontal="left" vertical="top"/>
    </xf>
    <xf numFmtId="0" fontId="6" fillId="0" borderId="8" xfId="0" applyFont="1" applyBorder="1" applyAlignment="1">
      <alignment horizontal="left" vertical="top"/>
    </xf>
    <xf numFmtId="0" fontId="6" fillId="0" borderId="0" xfId="0" applyFont="1" applyAlignment="1">
      <alignment horizontal="left" vertical="top"/>
    </xf>
    <xf numFmtId="0" fontId="6" fillId="0" borderId="4" xfId="0" applyFont="1" applyBorder="1" applyAlignment="1">
      <alignment horizontal="left" vertical="top"/>
    </xf>
    <xf numFmtId="0" fontId="6" fillId="0" borderId="6" xfId="0" applyFont="1" applyBorder="1" applyAlignment="1">
      <alignment horizontal="left" vertical="top"/>
    </xf>
    <xf numFmtId="0" fontId="6" fillId="0" borderId="19" xfId="0" applyFont="1" applyBorder="1" applyAlignment="1">
      <alignment horizontal="center"/>
    </xf>
    <xf numFmtId="0" fontId="6" fillId="0" borderId="20" xfId="0" applyFont="1" applyBorder="1" applyAlignment="1">
      <alignment horizontal="center"/>
    </xf>
    <xf numFmtId="0" fontId="6" fillId="0" borderId="16" xfId="0" applyFont="1" applyBorder="1" applyAlignment="1">
      <alignment horizontal="center"/>
    </xf>
    <xf numFmtId="0" fontId="6" fillId="0" borderId="8" xfId="0" applyFont="1" applyBorder="1" applyAlignment="1">
      <alignment horizontal="center"/>
    </xf>
    <xf numFmtId="0" fontId="6" fillId="0" borderId="7" xfId="0" applyFont="1" applyBorder="1" applyAlignment="1">
      <alignment horizontal="center"/>
    </xf>
    <xf numFmtId="0" fontId="6" fillId="0" borderId="19" xfId="0" applyFont="1" applyBorder="1" applyAlignment="1">
      <alignment horizontal="center" vertical="center"/>
    </xf>
    <xf numFmtId="0" fontId="6" fillId="0" borderId="16" xfId="0" applyFont="1" applyBorder="1" applyAlignment="1">
      <alignment horizontal="center" vertical="center"/>
    </xf>
    <xf numFmtId="38" fontId="6" fillId="0" borderId="2" xfId="6" applyFont="1" applyFill="1" applyBorder="1" applyAlignment="1" applyProtection="1">
      <alignment horizontal="center"/>
      <protection locked="0"/>
    </xf>
    <xf numFmtId="38" fontId="6" fillId="0" borderId="8" xfId="6" applyFont="1" applyFill="1" applyBorder="1" applyAlignment="1" applyProtection="1">
      <alignment horizontal="left"/>
      <protection locked="0"/>
    </xf>
    <xf numFmtId="38" fontId="6" fillId="0" borderId="7" xfId="6" applyFont="1" applyFill="1" applyBorder="1" applyAlignment="1" applyProtection="1">
      <alignment horizontal="left"/>
      <protection locked="0"/>
    </xf>
    <xf numFmtId="38" fontId="6" fillId="0" borderId="0" xfId="6" applyFont="1" applyFill="1" applyAlignment="1" applyProtection="1">
      <alignment horizontal="left" vertical="center"/>
      <protection locked="0"/>
    </xf>
    <xf numFmtId="38" fontId="6" fillId="0" borderId="1" xfId="6" applyFont="1" applyFill="1" applyBorder="1" applyAlignment="1" applyProtection="1">
      <alignment horizontal="center" vertical="top" wrapText="1"/>
      <protection locked="0"/>
    </xf>
    <xf numFmtId="38" fontId="6" fillId="0" borderId="17" xfId="6" applyFont="1" applyFill="1" applyBorder="1" applyAlignment="1" applyProtection="1">
      <alignment horizontal="center" vertical="top"/>
      <protection locked="0"/>
    </xf>
    <xf numFmtId="38" fontId="6" fillId="0" borderId="1" xfId="6" applyFont="1" applyFill="1" applyBorder="1" applyAlignment="1" applyProtection="1">
      <alignment horizontal="center" vertical="top"/>
      <protection locked="0"/>
    </xf>
    <xf numFmtId="38" fontId="6" fillId="2" borderId="1" xfId="6" applyFont="1" applyFill="1" applyBorder="1" applyAlignment="1" applyProtection="1">
      <alignment vertical="center"/>
      <protection locked="0"/>
    </xf>
    <xf numFmtId="38" fontId="6" fillId="2" borderId="18" xfId="6" applyFont="1" applyFill="1" applyBorder="1" applyAlignment="1" applyProtection="1">
      <alignment vertical="center"/>
      <protection locked="0"/>
    </xf>
    <xf numFmtId="38" fontId="6" fillId="2" borderId="17" xfId="6" applyFont="1" applyFill="1" applyBorder="1" applyAlignment="1" applyProtection="1">
      <alignment vertical="center"/>
      <protection locked="0"/>
    </xf>
    <xf numFmtId="0" fontId="6" fillId="0" borderId="1" xfId="0" applyFont="1" applyBorder="1" applyAlignment="1">
      <alignment horizontal="center" vertical="center"/>
    </xf>
    <xf numFmtId="0" fontId="6" fillId="0" borderId="17" xfId="0" applyFont="1" applyBorder="1" applyAlignment="1">
      <alignment horizontal="center" vertical="center"/>
    </xf>
    <xf numFmtId="38" fontId="6" fillId="0" borderId="75" xfId="6" applyFont="1" applyFill="1" applyBorder="1" applyAlignment="1" applyProtection="1">
      <alignment horizontal="center"/>
      <protection locked="0"/>
    </xf>
    <xf numFmtId="38" fontId="6" fillId="0" borderId="86" xfId="6" applyFont="1" applyFill="1" applyBorder="1" applyAlignment="1" applyProtection="1">
      <alignment horizontal="center"/>
      <protection locked="0"/>
    </xf>
    <xf numFmtId="38" fontId="6" fillId="0" borderId="87" xfId="6" applyFont="1" applyFill="1" applyBorder="1" applyAlignment="1" applyProtection="1">
      <alignment horizontal="center"/>
      <protection locked="0"/>
    </xf>
    <xf numFmtId="38" fontId="6" fillId="0" borderId="88" xfId="6" applyFont="1" applyFill="1" applyBorder="1" applyAlignment="1" applyProtection="1">
      <alignment horizontal="center"/>
      <protection locked="0"/>
    </xf>
    <xf numFmtId="38" fontId="6" fillId="0" borderId="74" xfId="6" applyFont="1" applyFill="1" applyBorder="1" applyAlignment="1" applyProtection="1">
      <alignment horizontal="center"/>
    </xf>
    <xf numFmtId="38" fontId="6" fillId="0" borderId="75" xfId="6" applyFont="1" applyFill="1" applyBorder="1" applyAlignment="1" applyProtection="1">
      <alignment horizontal="center"/>
    </xf>
    <xf numFmtId="38" fontId="6" fillId="0" borderId="89" xfId="6" applyFont="1" applyFill="1" applyBorder="1" applyAlignment="1" applyProtection="1">
      <alignment horizontal="center"/>
      <protection locked="0"/>
    </xf>
    <xf numFmtId="0" fontId="6" fillId="0" borderId="18" xfId="0" applyFont="1" applyBorder="1" applyAlignment="1">
      <alignment horizontal="center" vertical="center"/>
    </xf>
    <xf numFmtId="0" fontId="6" fillId="0" borderId="1" xfId="0" applyFont="1" applyBorder="1" applyAlignment="1">
      <alignment horizontal="center"/>
    </xf>
    <xf numFmtId="0" fontId="6" fillId="0" borderId="17" xfId="0" applyFont="1" applyBorder="1" applyAlignment="1">
      <alignment horizontal="center"/>
    </xf>
    <xf numFmtId="0" fontId="6" fillId="0" borderId="23" xfId="0" applyFont="1" applyBorder="1" applyAlignment="1">
      <alignment horizontal="center" vertical="center"/>
    </xf>
    <xf numFmtId="0" fontId="6" fillId="0" borderId="10" xfId="0" applyFont="1" applyBorder="1" applyAlignment="1">
      <alignment horizontal="center" vertical="center"/>
    </xf>
    <xf numFmtId="0" fontId="6" fillId="0" borderId="4" xfId="0" applyFont="1" applyBorder="1" applyAlignment="1">
      <alignment horizontal="center" vertical="center"/>
    </xf>
    <xf numFmtId="0" fontId="6" fillId="0" borderId="6" xfId="0" applyFont="1" applyBorder="1" applyAlignment="1">
      <alignment horizontal="center" vertical="center"/>
    </xf>
    <xf numFmtId="0" fontId="6" fillId="0" borderId="9" xfId="0" applyFont="1" applyBorder="1" applyAlignment="1">
      <alignment horizontal="center" vertical="center"/>
    </xf>
    <xf numFmtId="38" fontId="6" fillId="0" borderId="1" xfId="6" applyFont="1" applyFill="1" applyBorder="1" applyAlignment="1" applyProtection="1">
      <alignment horizontal="left"/>
      <protection locked="0"/>
    </xf>
    <xf numFmtId="38" fontId="6" fillId="0" borderId="18" xfId="6" applyFont="1" applyFill="1" applyBorder="1" applyAlignment="1" applyProtection="1">
      <alignment horizontal="left"/>
      <protection locked="0"/>
    </xf>
    <xf numFmtId="38" fontId="6" fillId="0" borderId="17" xfId="6" applyFont="1" applyFill="1" applyBorder="1" applyAlignment="1" applyProtection="1">
      <alignment horizontal="left"/>
      <protection locked="0"/>
    </xf>
    <xf numFmtId="38" fontId="6" fillId="2" borderId="2" xfId="6" applyFont="1" applyFill="1" applyBorder="1" applyAlignment="1" applyProtection="1">
      <alignment horizontal="center"/>
      <protection locked="0"/>
    </xf>
    <xf numFmtId="38" fontId="6" fillId="2" borderId="4" xfId="6" applyFont="1" applyFill="1" applyBorder="1" applyAlignment="1" applyProtection="1">
      <alignment horizontal="center"/>
      <protection locked="0"/>
    </xf>
    <xf numFmtId="38" fontId="6" fillId="2" borderId="6" xfId="6" applyFont="1" applyFill="1" applyBorder="1" applyAlignment="1" applyProtection="1">
      <alignment horizontal="center"/>
      <protection locked="0"/>
    </xf>
    <xf numFmtId="38" fontId="6" fillId="2" borderId="5" xfId="6" applyFont="1" applyFill="1" applyBorder="1" applyAlignment="1" applyProtection="1">
      <alignment horizontal="center"/>
      <protection locked="0"/>
    </xf>
    <xf numFmtId="38" fontId="6" fillId="4" borderId="20" xfId="6" applyFont="1" applyFill="1" applyBorder="1" applyAlignment="1">
      <alignment horizontal="left" vertical="top" wrapText="1"/>
    </xf>
    <xf numFmtId="38" fontId="6" fillId="4" borderId="16" xfId="6" applyFont="1" applyFill="1" applyBorder="1" applyAlignment="1">
      <alignment horizontal="left" vertical="top" wrapText="1"/>
    </xf>
    <xf numFmtId="38" fontId="6" fillId="4" borderId="74" xfId="6" applyFont="1" applyFill="1" applyBorder="1" applyAlignment="1">
      <alignment horizontal="center" vertical="center" wrapText="1"/>
    </xf>
    <xf numFmtId="38" fontId="6" fillId="4" borderId="75" xfId="6" applyFont="1" applyFill="1" applyBorder="1" applyAlignment="1">
      <alignment horizontal="center" vertical="center" wrapText="1"/>
    </xf>
    <xf numFmtId="38" fontId="6" fillId="4" borderId="76" xfId="6" applyFont="1" applyFill="1" applyBorder="1" applyAlignment="1">
      <alignment horizontal="center" vertical="center" wrapText="1"/>
    </xf>
    <xf numFmtId="38" fontId="6" fillId="4" borderId="85" xfId="6" applyFont="1" applyFill="1" applyBorder="1" applyAlignment="1">
      <alignment horizontal="left" vertical="top" wrapText="1"/>
    </xf>
    <xf numFmtId="0" fontId="6" fillId="4" borderId="2" xfId="7" applyFont="1" applyFill="1" applyBorder="1" applyAlignment="1">
      <alignment horizontal="center" vertical="center"/>
    </xf>
    <xf numFmtId="0" fontId="6" fillId="4" borderId="19" xfId="7" applyFont="1" applyFill="1" applyBorder="1" applyAlignment="1">
      <alignment horizontal="center" vertical="center"/>
    </xf>
    <xf numFmtId="38" fontId="30" fillId="4" borderId="1" xfId="6" applyFont="1" applyFill="1" applyBorder="1" applyAlignment="1">
      <alignment horizontal="center" vertical="top" wrapText="1"/>
    </xf>
    <xf numFmtId="38" fontId="30" fillId="4" borderId="18" xfId="6" applyFont="1" applyFill="1" applyBorder="1" applyAlignment="1">
      <alignment horizontal="center" vertical="top" wrapText="1"/>
    </xf>
    <xf numFmtId="38" fontId="6" fillId="4" borderId="9" xfId="6" applyFont="1" applyFill="1" applyBorder="1" applyAlignment="1">
      <alignment horizontal="center" vertical="center" wrapText="1"/>
    </xf>
    <xf numFmtId="38" fontId="6" fillId="4" borderId="20" xfId="6" applyFont="1" applyFill="1" applyBorder="1" applyAlignment="1">
      <alignment horizontal="center" vertical="center" wrapText="1"/>
    </xf>
    <xf numFmtId="38" fontId="6" fillId="4" borderId="16" xfId="6" applyFont="1" applyFill="1" applyBorder="1" applyAlignment="1">
      <alignment horizontal="center" vertical="center" wrapText="1"/>
    </xf>
    <xf numFmtId="38" fontId="6" fillId="4" borderId="19" xfId="6" applyFont="1" applyFill="1" applyBorder="1" applyAlignment="1">
      <alignment horizontal="left" vertical="top" wrapText="1"/>
    </xf>
    <xf numFmtId="38" fontId="6" fillId="0" borderId="1" xfId="6" applyFont="1" applyFill="1" applyBorder="1" applyAlignment="1" applyProtection="1">
      <alignment horizontal="left" vertical="top"/>
      <protection locked="0"/>
    </xf>
    <xf numFmtId="38" fontId="6" fillId="0" borderId="18" xfId="6" applyFont="1" applyFill="1" applyBorder="1" applyAlignment="1" applyProtection="1">
      <alignment horizontal="left" vertical="top"/>
      <protection locked="0"/>
    </xf>
    <xf numFmtId="38" fontId="6" fillId="0" borderId="17" xfId="6" applyFont="1" applyFill="1" applyBorder="1" applyAlignment="1" applyProtection="1">
      <alignment horizontal="left" vertical="top"/>
      <protection locked="0"/>
    </xf>
    <xf numFmtId="38" fontId="6" fillId="2" borderId="0" xfId="6" applyFont="1" applyFill="1" applyAlignment="1" applyProtection="1">
      <alignment horizontal="left" vertical="center"/>
      <protection locked="0"/>
    </xf>
    <xf numFmtId="38" fontId="6" fillId="2" borderId="1" xfId="6" applyFont="1" applyFill="1" applyBorder="1" applyAlignment="1" applyProtection="1">
      <alignment horizontal="center" vertical="top" wrapText="1"/>
      <protection locked="0"/>
    </xf>
    <xf numFmtId="38" fontId="6" fillId="2" borderId="17" xfId="6" applyFont="1" applyFill="1" applyBorder="1" applyAlignment="1" applyProtection="1">
      <alignment horizontal="center" vertical="top"/>
      <protection locked="0"/>
    </xf>
    <xf numFmtId="38" fontId="6" fillId="2" borderId="1" xfId="6" applyFont="1" applyFill="1" applyBorder="1" applyAlignment="1" applyProtection="1">
      <alignment horizontal="center" vertical="top"/>
      <protection locked="0"/>
    </xf>
    <xf numFmtId="38" fontId="6" fillId="2" borderId="23" xfId="6" applyFont="1" applyFill="1" applyBorder="1" applyAlignment="1" applyProtection="1">
      <alignment horizontal="center"/>
      <protection locked="0"/>
    </xf>
    <xf numFmtId="38" fontId="6" fillId="2" borderId="10" xfId="6" applyFont="1" applyFill="1" applyBorder="1" applyAlignment="1" applyProtection="1">
      <alignment horizontal="center"/>
      <protection locked="0"/>
    </xf>
    <xf numFmtId="38" fontId="6" fillId="2" borderId="9" xfId="6" applyFont="1" applyFill="1" applyBorder="1" applyAlignment="1" applyProtection="1">
      <alignment horizontal="center"/>
      <protection locked="0"/>
    </xf>
    <xf numFmtId="38" fontId="6" fillId="2" borderId="8" xfId="6" applyFont="1" applyFill="1" applyBorder="1" applyAlignment="1" applyProtection="1">
      <alignment horizontal="center"/>
      <protection locked="0"/>
    </xf>
    <xf numFmtId="38" fontId="6" fillId="2" borderId="0" xfId="6" applyFont="1" applyFill="1" applyBorder="1" applyAlignment="1" applyProtection="1">
      <alignment horizontal="center"/>
      <protection locked="0"/>
    </xf>
    <xf numFmtId="38" fontId="6" fillId="2" borderId="7" xfId="6" applyFont="1" applyFill="1" applyBorder="1" applyAlignment="1" applyProtection="1">
      <alignment horizontal="center"/>
      <protection locked="0"/>
    </xf>
    <xf numFmtId="38" fontId="6" fillId="2" borderId="1" xfId="6" applyFont="1" applyFill="1" applyBorder="1" applyAlignment="1" applyProtection="1">
      <alignment horizontal="center"/>
      <protection locked="0"/>
    </xf>
    <xf numFmtId="38" fontId="6" fillId="2" borderId="18" xfId="6" applyFont="1" applyFill="1" applyBorder="1" applyAlignment="1" applyProtection="1">
      <alignment horizontal="center"/>
      <protection locked="0"/>
    </xf>
    <xf numFmtId="38" fontId="6" fillId="2" borderId="17" xfId="6" applyFont="1" applyFill="1" applyBorder="1" applyAlignment="1" applyProtection="1">
      <alignment horizontal="center"/>
      <protection locked="0"/>
    </xf>
    <xf numFmtId="0" fontId="6" fillId="2" borderId="23" xfId="0" applyFont="1" applyFill="1" applyBorder="1" applyAlignment="1">
      <alignment horizontal="center" vertical="center"/>
    </xf>
    <xf numFmtId="0" fontId="6" fillId="2" borderId="10" xfId="0" applyFont="1" applyFill="1" applyBorder="1" applyAlignment="1">
      <alignment horizontal="center" vertical="center"/>
    </xf>
    <xf numFmtId="0" fontId="6" fillId="2" borderId="4" xfId="0" applyFont="1" applyFill="1" applyBorder="1" applyAlignment="1">
      <alignment horizontal="center" vertical="center"/>
    </xf>
    <xf numFmtId="0" fontId="6" fillId="2" borderId="6" xfId="0" applyFont="1" applyFill="1" applyBorder="1" applyAlignment="1">
      <alignment horizontal="center" vertical="center"/>
    </xf>
    <xf numFmtId="0" fontId="6" fillId="2" borderId="9" xfId="0" applyFont="1" applyFill="1" applyBorder="1" applyAlignment="1">
      <alignment horizontal="center" vertical="center"/>
    </xf>
    <xf numFmtId="0" fontId="6" fillId="2" borderId="19" xfId="0" applyFont="1" applyFill="1" applyBorder="1" applyAlignment="1">
      <alignment horizontal="center" vertical="center"/>
    </xf>
    <xf numFmtId="0" fontId="6" fillId="2" borderId="16" xfId="0" applyFont="1" applyFill="1" applyBorder="1" applyAlignment="1">
      <alignment horizontal="center" vertical="center"/>
    </xf>
    <xf numFmtId="0" fontId="6" fillId="2" borderId="1" xfId="0" applyFont="1" applyFill="1" applyBorder="1" applyAlignment="1">
      <alignment horizontal="center" vertical="center"/>
    </xf>
    <xf numFmtId="0" fontId="6" fillId="2" borderId="17" xfId="0" applyFont="1" applyFill="1" applyBorder="1" applyAlignment="1">
      <alignment horizontal="center" vertical="center"/>
    </xf>
    <xf numFmtId="38" fontId="6" fillId="2" borderId="0" xfId="6" applyFont="1" applyFill="1" applyBorder="1" applyAlignment="1" applyProtection="1">
      <alignment horizontal="left" vertical="top" wrapText="1"/>
      <protection locked="0"/>
    </xf>
    <xf numFmtId="0" fontId="6" fillId="2" borderId="8" xfId="0" applyFont="1" applyFill="1" applyBorder="1" applyAlignment="1">
      <alignment horizontal="center"/>
    </xf>
    <xf numFmtId="0" fontId="6" fillId="2" borderId="7" xfId="0" applyFont="1" applyFill="1" applyBorder="1" applyAlignment="1">
      <alignment horizontal="center"/>
    </xf>
    <xf numFmtId="0" fontId="6" fillId="2" borderId="18" xfId="0" applyFont="1" applyFill="1" applyBorder="1" applyAlignment="1">
      <alignment horizontal="center" vertical="center"/>
    </xf>
    <xf numFmtId="0" fontId="6" fillId="2" borderId="1" xfId="0" applyFont="1" applyFill="1" applyBorder="1" applyAlignment="1">
      <alignment horizontal="center"/>
    </xf>
    <xf numFmtId="0" fontId="6" fillId="2" borderId="17" xfId="0" applyFont="1" applyFill="1" applyBorder="1" applyAlignment="1">
      <alignment horizontal="center"/>
    </xf>
    <xf numFmtId="0" fontId="6" fillId="2" borderId="23" xfId="0" applyFont="1" applyFill="1" applyBorder="1" applyAlignment="1">
      <alignment horizontal="left" vertical="top"/>
    </xf>
    <xf numFmtId="0" fontId="6" fillId="2" borderId="10" xfId="0" applyFont="1" applyFill="1" applyBorder="1" applyAlignment="1">
      <alignment horizontal="left" vertical="top"/>
    </xf>
    <xf numFmtId="0" fontId="6" fillId="2" borderId="8" xfId="0" applyFont="1" applyFill="1" applyBorder="1" applyAlignment="1">
      <alignment horizontal="left" vertical="top"/>
    </xf>
    <xf numFmtId="0" fontId="6" fillId="2" borderId="0" xfId="0" applyFont="1" applyFill="1" applyAlignment="1">
      <alignment horizontal="left" vertical="top"/>
    </xf>
    <xf numFmtId="0" fontId="6" fillId="2" borderId="4" xfId="0" applyFont="1" applyFill="1" applyBorder="1" applyAlignment="1">
      <alignment horizontal="left" vertical="top"/>
    </xf>
    <xf numFmtId="0" fontId="6" fillId="2" borderId="6" xfId="0" applyFont="1" applyFill="1" applyBorder="1" applyAlignment="1">
      <alignment horizontal="left" vertical="top"/>
    </xf>
    <xf numFmtId="0" fontId="6" fillId="2" borderId="19" xfId="0" applyFont="1" applyFill="1" applyBorder="1" applyAlignment="1">
      <alignment horizontal="center"/>
    </xf>
    <xf numFmtId="0" fontId="6" fillId="2" borderId="20" xfId="0" applyFont="1" applyFill="1" applyBorder="1" applyAlignment="1">
      <alignment horizontal="center"/>
    </xf>
    <xf numFmtId="0" fontId="6" fillId="2" borderId="16" xfId="0" applyFont="1" applyFill="1" applyBorder="1" applyAlignment="1">
      <alignment horizontal="center"/>
    </xf>
    <xf numFmtId="0" fontId="14" fillId="2" borderId="6" xfId="11" applyFont="1" applyFill="1" applyBorder="1" applyAlignment="1">
      <alignment horizontal="right" vertical="center"/>
    </xf>
    <xf numFmtId="3" fontId="14" fillId="2" borderId="4" xfId="11" applyNumberFormat="1" applyFont="1" applyFill="1" applyBorder="1" applyAlignment="1">
      <alignment horizontal="center" vertical="center"/>
    </xf>
    <xf numFmtId="0" fontId="14" fillId="0" borderId="8" xfId="11" applyFont="1" applyBorder="1" applyAlignment="1">
      <alignment horizontal="center" vertical="center"/>
    </xf>
    <xf numFmtId="0" fontId="14" fillId="0" borderId="0" xfId="11" applyFont="1" applyAlignment="1">
      <alignment horizontal="center" vertical="center"/>
    </xf>
    <xf numFmtId="0" fontId="14" fillId="0" borderId="7" xfId="11" applyFont="1" applyBorder="1" applyAlignment="1">
      <alignment horizontal="center" vertical="center"/>
    </xf>
    <xf numFmtId="0" fontId="14" fillId="0" borderId="4" xfId="11" applyFont="1" applyBorder="1" applyAlignment="1">
      <alignment horizontal="center" vertical="center"/>
    </xf>
    <xf numFmtId="0" fontId="14" fillId="0" borderId="6" xfId="11" applyFont="1" applyBorder="1" applyAlignment="1">
      <alignment horizontal="center" vertical="center"/>
    </xf>
    <xf numFmtId="0" fontId="14" fillId="0" borderId="5" xfId="11" applyFont="1" applyBorder="1" applyAlignment="1">
      <alignment horizontal="center" vertical="center"/>
    </xf>
    <xf numFmtId="0" fontId="15" fillId="0" borderId="4" xfId="11" applyFont="1" applyBorder="1" applyAlignment="1">
      <alignment horizontal="center" vertical="center" shrinkToFit="1"/>
    </xf>
    <xf numFmtId="0" fontId="15" fillId="0" borderId="5" xfId="11" applyFont="1" applyBorder="1" applyAlignment="1">
      <alignment horizontal="center" vertical="center" shrinkToFit="1"/>
    </xf>
    <xf numFmtId="0" fontId="15" fillId="0" borderId="8" xfId="11" applyFont="1" applyBorder="1" applyAlignment="1">
      <alignment horizontal="center" vertical="top" wrapText="1"/>
    </xf>
    <xf numFmtId="0" fontId="15" fillId="0" borderId="0" xfId="11" applyFont="1" applyAlignment="1">
      <alignment horizontal="center" vertical="top" wrapText="1"/>
    </xf>
    <xf numFmtId="0" fontId="15" fillId="0" borderId="7" xfId="11" applyFont="1" applyBorder="1" applyAlignment="1">
      <alignment horizontal="center" vertical="top" wrapText="1"/>
    </xf>
    <xf numFmtId="0" fontId="15" fillId="0" borderId="8" xfId="11" applyFont="1" applyBorder="1" applyAlignment="1">
      <alignment horizontal="center" vertical="center" shrinkToFit="1"/>
    </xf>
    <xf numFmtId="0" fontId="15" fillId="0" borderId="0" xfId="11" applyFont="1" applyAlignment="1">
      <alignment horizontal="center" vertical="center" shrinkToFit="1"/>
    </xf>
    <xf numFmtId="0" fontId="15" fillId="0" borderId="7" xfId="11" applyFont="1" applyBorder="1" applyAlignment="1">
      <alignment horizontal="center" vertical="center" shrinkToFit="1"/>
    </xf>
    <xf numFmtId="0" fontId="14" fillId="0" borderId="23" xfId="11" applyFont="1" applyBorder="1" applyAlignment="1">
      <alignment horizontal="center" vertical="center"/>
    </xf>
    <xf numFmtId="0" fontId="14" fillId="0" borderId="10" xfId="11" applyFont="1" applyBorder="1" applyAlignment="1">
      <alignment horizontal="center" vertical="center"/>
    </xf>
    <xf numFmtId="0" fontId="14" fillId="0" borderId="9" xfId="11" applyFont="1" applyBorder="1" applyAlignment="1">
      <alignment horizontal="center" vertical="center"/>
    </xf>
    <xf numFmtId="38" fontId="3" fillId="0" borderId="0" xfId="6" applyFont="1" applyFill="1" applyBorder="1" applyAlignment="1" applyProtection="1">
      <alignment horizontal="left" vertical="center"/>
      <protection locked="0"/>
    </xf>
    <xf numFmtId="38" fontId="3" fillId="0" borderId="0" xfId="6" applyFont="1" applyFill="1" applyBorder="1" applyAlignment="1" applyProtection="1">
      <alignment horizontal="left" vertical="center" wrapText="1"/>
      <protection locked="0"/>
    </xf>
    <xf numFmtId="0" fontId="3" fillId="0" borderId="29" xfId="5" applyBorder="1" applyAlignment="1">
      <alignment horizontal="left" vertical="center"/>
    </xf>
    <xf numFmtId="0" fontId="3" fillId="0" borderId="1" xfId="5" applyBorder="1" applyAlignment="1">
      <alignment horizontal="center" vertical="center"/>
    </xf>
    <xf numFmtId="0" fontId="3" fillId="0" borderId="18" xfId="5" applyBorder="1" applyAlignment="1">
      <alignment horizontal="center" vertical="center"/>
    </xf>
    <xf numFmtId="0" fontId="3" fillId="0" borderId="17" xfId="5" applyBorder="1" applyAlignment="1">
      <alignment horizontal="center" vertical="center"/>
    </xf>
    <xf numFmtId="38" fontId="3" fillId="0" borderId="10" xfId="6" applyFont="1" applyFill="1" applyBorder="1" applyAlignment="1" applyProtection="1">
      <alignment horizontal="left" vertical="center"/>
      <protection locked="0"/>
    </xf>
    <xf numFmtId="0" fontId="3" fillId="2" borderId="48" xfId="5" applyFill="1" applyBorder="1" applyAlignment="1">
      <alignment horizontal="center" vertical="center"/>
    </xf>
    <xf numFmtId="0" fontId="3" fillId="2" borderId="34" xfId="5" applyFill="1" applyBorder="1" applyAlignment="1">
      <alignment horizontal="center" vertical="center"/>
    </xf>
    <xf numFmtId="0" fontId="3" fillId="2" borderId="53" xfId="5" applyFill="1" applyBorder="1" applyAlignment="1">
      <alignment horizontal="center" vertical="center"/>
    </xf>
    <xf numFmtId="0" fontId="3" fillId="2" borderId="6" xfId="5" applyFill="1" applyBorder="1" applyAlignment="1">
      <alignment horizontal="center" vertical="center"/>
    </xf>
    <xf numFmtId="0" fontId="3" fillId="2" borderId="44" xfId="5" applyFill="1" applyBorder="1" applyAlignment="1">
      <alignment horizontal="center" vertical="center"/>
    </xf>
    <xf numFmtId="0" fontId="3" fillId="2" borderId="4" xfId="5" applyFill="1" applyBorder="1" applyAlignment="1">
      <alignment horizontal="center" vertical="center"/>
    </xf>
    <xf numFmtId="0" fontId="3" fillId="0" borderId="22" xfId="5" applyBorder="1" applyAlignment="1">
      <alignment horizontal="center" vertical="center"/>
    </xf>
    <xf numFmtId="0" fontId="3" fillId="0" borderId="37" xfId="5" applyBorder="1" applyAlignment="1">
      <alignment horizontal="center" vertical="center"/>
    </xf>
    <xf numFmtId="0" fontId="3" fillId="0" borderId="23" xfId="5" applyBorder="1" applyAlignment="1">
      <alignment horizontal="left" vertical="center" wrapText="1"/>
    </xf>
    <xf numFmtId="0" fontId="3" fillId="0" borderId="10" xfId="5" applyBorder="1" applyAlignment="1">
      <alignment horizontal="left" vertical="center" wrapText="1"/>
    </xf>
    <xf numFmtId="0" fontId="3" fillId="0" borderId="50" xfId="5" applyBorder="1" applyAlignment="1">
      <alignment horizontal="left" vertical="center"/>
    </xf>
    <xf numFmtId="0" fontId="3" fillId="0" borderId="8" xfId="5" applyBorder="1" applyAlignment="1">
      <alignment horizontal="left" vertical="center"/>
    </xf>
    <xf numFmtId="0" fontId="3" fillId="0" borderId="0" xfId="5" applyAlignment="1">
      <alignment horizontal="left" vertical="center"/>
    </xf>
    <xf numFmtId="0" fontId="3" fillId="0" borderId="27" xfId="5" applyBorder="1" applyAlignment="1">
      <alignment horizontal="left" vertical="center"/>
    </xf>
    <xf numFmtId="0" fontId="3" fillId="0" borderId="4" xfId="5" applyBorder="1" applyAlignment="1">
      <alignment horizontal="left" vertical="center"/>
    </xf>
    <xf numFmtId="0" fontId="3" fillId="0" borderId="6" xfId="5" applyBorder="1" applyAlignment="1">
      <alignment horizontal="left" vertical="center"/>
    </xf>
    <xf numFmtId="0" fontId="3" fillId="0" borderId="51" xfId="5" applyBorder="1" applyAlignment="1">
      <alignment horizontal="left" vertical="center"/>
    </xf>
    <xf numFmtId="0" fontId="3" fillId="0" borderId="8" xfId="5" applyBorder="1" applyAlignment="1">
      <alignment horizontal="center" vertical="center"/>
    </xf>
    <xf numFmtId="0" fontId="3" fillId="0" borderId="7" xfId="5" applyBorder="1" applyAlignment="1">
      <alignment horizontal="center" vertical="center"/>
    </xf>
    <xf numFmtId="0" fontId="3" fillId="2" borderId="52" xfId="5" applyFill="1" applyBorder="1" applyAlignment="1">
      <alignment horizontal="center" vertical="center"/>
    </xf>
    <xf numFmtId="0" fontId="3" fillId="2" borderId="51" xfId="5" applyFill="1" applyBorder="1" applyAlignment="1">
      <alignment horizontal="center" vertical="center"/>
    </xf>
    <xf numFmtId="0" fontId="3" fillId="2" borderId="1" xfId="5" applyFill="1" applyBorder="1" applyAlignment="1">
      <alignment horizontal="center" vertical="center"/>
    </xf>
    <xf numFmtId="0" fontId="3" fillId="2" borderId="17" xfId="5" applyFill="1" applyBorder="1" applyAlignment="1">
      <alignment horizontal="center" vertical="center"/>
    </xf>
    <xf numFmtId="0" fontId="3" fillId="0" borderId="4" xfId="5" applyBorder="1" applyAlignment="1">
      <alignment horizontal="center" vertical="center"/>
    </xf>
    <xf numFmtId="0" fontId="3" fillId="0" borderId="5" xfId="5" applyBorder="1" applyAlignment="1">
      <alignment horizontal="center" vertical="center"/>
    </xf>
    <xf numFmtId="0" fontId="3" fillId="0" borderId="54" xfId="5" applyBorder="1" applyAlignment="1">
      <alignment vertical="center"/>
    </xf>
    <xf numFmtId="0" fontId="3" fillId="0" borderId="10" xfId="5" applyBorder="1" applyAlignment="1">
      <alignment vertical="center"/>
    </xf>
    <xf numFmtId="0" fontId="3" fillId="0" borderId="9" xfId="5" applyBorder="1" applyAlignment="1">
      <alignment vertical="center"/>
    </xf>
    <xf numFmtId="0" fontId="3" fillId="0" borderId="26" xfId="5" applyBorder="1" applyAlignment="1">
      <alignment vertical="center"/>
    </xf>
    <xf numFmtId="0" fontId="3" fillId="0" borderId="0" xfId="5" applyAlignment="1">
      <alignment vertical="center"/>
    </xf>
    <xf numFmtId="0" fontId="3" fillId="0" borderId="7" xfId="5" applyBorder="1" applyAlignment="1">
      <alignment vertical="center"/>
    </xf>
    <xf numFmtId="0" fontId="3" fillId="0" borderId="53" xfId="5" applyBorder="1" applyAlignment="1">
      <alignment vertical="center"/>
    </xf>
    <xf numFmtId="0" fontId="3" fillId="0" borderId="6" xfId="5" applyBorder="1" applyAlignment="1">
      <alignment vertical="center"/>
    </xf>
    <xf numFmtId="0" fontId="3" fillId="0" borderId="5" xfId="5" applyBorder="1" applyAlignment="1">
      <alignment vertical="center"/>
    </xf>
    <xf numFmtId="0" fontId="3" fillId="0" borderId="23" xfId="5" applyBorder="1" applyAlignment="1">
      <alignment horizontal="right"/>
    </xf>
    <xf numFmtId="0" fontId="3" fillId="0" borderId="9" xfId="5" applyBorder="1" applyAlignment="1">
      <alignment horizontal="right"/>
    </xf>
    <xf numFmtId="0" fontId="3" fillId="0" borderId="23" xfId="5" applyBorder="1" applyAlignment="1">
      <alignment vertical="center" wrapText="1"/>
    </xf>
    <xf numFmtId="0" fontId="3" fillId="0" borderId="10" xfId="5" applyBorder="1" applyAlignment="1">
      <alignment vertical="center" wrapText="1"/>
    </xf>
    <xf numFmtId="0" fontId="3" fillId="0" borderId="50" xfId="5" applyBorder="1" applyAlignment="1">
      <alignment vertical="center"/>
    </xf>
    <xf numFmtId="0" fontId="3" fillId="0" borderId="8" xfId="5" applyBorder="1" applyAlignment="1">
      <alignment vertical="center"/>
    </xf>
    <xf numFmtId="0" fontId="3" fillId="0" borderId="27" xfId="5" applyBorder="1" applyAlignment="1">
      <alignment vertical="center"/>
    </xf>
    <xf numFmtId="0" fontId="3" fillId="0" borderId="4" xfId="5" applyBorder="1" applyAlignment="1">
      <alignment vertical="center"/>
    </xf>
    <xf numFmtId="0" fontId="3" fillId="0" borderId="51" xfId="5" applyBorder="1" applyAlignment="1">
      <alignment vertical="center"/>
    </xf>
  </cellXfs>
  <cellStyles count="13">
    <cellStyle name="桁区切り" xfId="1" builtinId="6"/>
    <cellStyle name="桁区切り 2" xfId="2" xr:uid="{00000000-0005-0000-0000-000001000000}"/>
    <cellStyle name="桁区切り 2 2" xfId="6" xr:uid="{E4F0EE1D-370A-4CF1-87E5-C461A8F25FFA}"/>
    <cellStyle name="桁区切り 3" xfId="12" xr:uid="{6F856CCA-2449-4C7B-A550-7DB4287BC097}"/>
    <cellStyle name="桁区切り 4" xfId="3" xr:uid="{00000000-0005-0000-0000-000002000000}"/>
    <cellStyle name="桁区切り 4 2" xfId="8" xr:uid="{D2645DD1-F7F1-44AD-8775-6D2A5BA0E30B}"/>
    <cellStyle name="標準" xfId="0" builtinId="0"/>
    <cellStyle name="標準 2" xfId="7" xr:uid="{E0D6D3D3-9511-4391-93AA-95D5B86B3349}"/>
    <cellStyle name="標準 2 2" xfId="5" xr:uid="{00000000-0005-0000-0000-000004000000}"/>
    <cellStyle name="標準 3" xfId="10" xr:uid="{6B548770-69F2-4B34-B57A-B10775718EF6}"/>
    <cellStyle name="標準 4 2" xfId="11" xr:uid="{0A13E809-02A4-4F62-AEC0-4D2E751FD65A}"/>
    <cellStyle name="標準 6" xfId="4" xr:uid="{00000000-0005-0000-0000-000005000000}"/>
    <cellStyle name="標準 6 2" xfId="9" xr:uid="{DB8CAB4E-03FB-42CF-A96E-87C943CE0096}"/>
  </cellStyles>
  <dxfs count="0"/>
  <tableStyles count="0" defaultTableStyle="TableStyleMedium9" defaultPivotStyle="PivotStyleLight16"/>
  <colors>
    <mruColors>
      <color rgb="FFFFFF99"/>
      <color rgb="FFFFCCFF"/>
      <color rgb="FFFF99FF"/>
      <color rgb="FFFF0000"/>
      <color rgb="FF9751CB"/>
      <color rgb="FF66FFFF"/>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28"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 Id="rId27"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yamaoka\&#20316;&#26989;&#12501;&#12449;&#12452;&#12523;\H20&#12288;&#20107;&#26989;&#20108;&#27425;7.29.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R2912852\&#20013;&#35895;&#29677;&#38263;&#12496;&#12483;&#12463;&#12450;&#12483;&#12503;(100907)%20(r9810259)\yamaoka\&#20316;&#26989;&#12501;&#12449;&#12452;&#12523;\H20&#12288;&#20107;&#26989;&#20108;&#27425;7.2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ポイント"/>
      <sheetName val="ポイントりん"/>
      <sheetName val="事業内容"/>
      <sheetName val="リンク"/>
      <sheetName val="ハード詳細"/>
      <sheetName val="Sheet1"/>
      <sheetName val="入力個表データベース"/>
      <sheetName val="テーブル"/>
      <sheetName val="リスト"/>
      <sheetName val="リスト２"/>
      <sheetName val="対象鳥獣リスト（別紙5関連）"/>
      <sheetName val="×対象鳥獣リスト（別紙5関連）"/>
      <sheetName val="対象鳥獣リスト（別紙５関連）"/>
      <sheetName val="※リスト"/>
      <sheetName val="リスト (2)"/>
    </sheetNames>
    <sheetDataSet>
      <sheetData sheetId="0"/>
      <sheetData sheetId="1"/>
      <sheetData sheetId="2"/>
      <sheetData sheetId="3"/>
      <sheetData sheetId="4"/>
      <sheetData sheetId="5"/>
      <sheetData sheetId="6"/>
      <sheetData sheetId="7" refreshError="1">
        <row r="11">
          <cell r="C11" t="str">
            <v>広域県内</v>
          </cell>
          <cell r="D11">
            <v>2</v>
          </cell>
        </row>
        <row r="12">
          <cell r="C12" t="str">
            <v>広域複数県</v>
          </cell>
          <cell r="D12">
            <v>3</v>
          </cell>
        </row>
        <row r="13">
          <cell r="C13" t="str">
            <v>被害緊急対応型</v>
          </cell>
          <cell r="D13">
            <v>1</v>
          </cell>
        </row>
        <row r="15">
          <cell r="G15" t="str">
            <v>推進・整備一体</v>
          </cell>
          <cell r="H15">
            <v>3</v>
          </cell>
        </row>
        <row r="16">
          <cell r="G16" t="str">
            <v>推進事業</v>
          </cell>
          <cell r="H16">
            <v>1</v>
          </cell>
        </row>
        <row r="17">
          <cell r="G17" t="str">
            <v>整備事業</v>
          </cell>
          <cell r="H17">
            <v>2</v>
          </cell>
        </row>
      </sheetData>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ポイント"/>
      <sheetName val="ポイントりん"/>
      <sheetName val="事業内容"/>
      <sheetName val="リンク"/>
      <sheetName val="ハード詳細"/>
      <sheetName val="Sheet1"/>
      <sheetName val="入力個表データベース"/>
      <sheetName val="テーブル"/>
      <sheetName val="選択リスト"/>
      <sheetName val="リスト"/>
      <sheetName val="対象鳥獣リスト（別紙5関連）"/>
      <sheetName val="対象鳥獣リスト（別紙５関連）"/>
      <sheetName val="リスト (2)"/>
      <sheetName val="リスト１"/>
      <sheetName val="対象鳥獣リスト（別紙４関連）"/>
      <sheetName val="様式６－別紙５（緊急捕獲県実施計画）"/>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11">
          <cell r="C11" t="str">
            <v>広域県内</v>
          </cell>
          <cell r="D11">
            <v>2</v>
          </cell>
        </row>
        <row r="12">
          <cell r="C12" t="str">
            <v>広域複数県</v>
          </cell>
          <cell r="D12">
            <v>3</v>
          </cell>
        </row>
        <row r="13">
          <cell r="C13" t="str">
            <v>被害緊急対応型</v>
          </cell>
          <cell r="D13">
            <v>1</v>
          </cell>
        </row>
        <row r="15">
          <cell r="G15" t="str">
            <v>推進・整備一体</v>
          </cell>
          <cell r="H15">
            <v>3</v>
          </cell>
        </row>
        <row r="16">
          <cell r="G16" t="str">
            <v>推進事業</v>
          </cell>
          <cell r="H16">
            <v>1</v>
          </cell>
        </row>
        <row r="17">
          <cell r="G17" t="str">
            <v>整備事業</v>
          </cell>
          <cell r="H17">
            <v>2</v>
          </cell>
        </row>
      </sheetData>
      <sheetData sheetId="8" refreshError="1"/>
      <sheetData sheetId="9" refreshError="1"/>
      <sheetData sheetId="10" refreshError="1"/>
      <sheetData sheetId="11" refreshError="1"/>
      <sheetData sheetId="12" refreshError="1"/>
      <sheetData sheetId="13" refreshError="1"/>
      <sheetData sheetId="14" refreshError="1"/>
      <sheetData sheetId="15">
        <row r="11">
          <cell r="C11" t="str">
            <v>奈義町</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29703B-9B91-4481-B4FB-B7A367C5C5D4}">
  <dimension ref="A1:AD202"/>
  <sheetViews>
    <sheetView topLeftCell="A103" zoomScale="76" zoomScaleNormal="76" zoomScaleSheetLayoutView="85" workbookViewId="0">
      <selection activeCell="S26" sqref="S26"/>
    </sheetView>
  </sheetViews>
  <sheetFormatPr defaultColWidth="9" defaultRowHeight="13.5" x14ac:dyDescent="0.15"/>
  <cols>
    <col min="1" max="4" width="3.75" style="56" customWidth="1"/>
    <col min="5" max="5" width="5.5" style="56" customWidth="1"/>
    <col min="6" max="7" width="3.75" style="56" customWidth="1"/>
    <col min="8" max="8" width="5.75" style="56" customWidth="1"/>
    <col min="9" max="10" width="5.125" style="56" customWidth="1"/>
    <col min="11" max="14" width="5.625" style="56" customWidth="1"/>
    <col min="15" max="15" width="6" style="56" customWidth="1"/>
    <col min="16" max="16" width="6.25" style="56" customWidth="1"/>
    <col min="17" max="17" width="4.125" style="56" customWidth="1"/>
    <col min="18" max="20" width="3.75" style="56" customWidth="1"/>
    <col min="21" max="21" width="3" style="56" customWidth="1"/>
    <col min="22" max="27" width="3.75" style="56" customWidth="1"/>
    <col min="28" max="28" width="6.625" style="56" customWidth="1"/>
    <col min="29" max="29" width="15.25" style="56" customWidth="1"/>
    <col min="30" max="30" width="11.125" style="56" customWidth="1"/>
    <col min="31" max="36" width="3.75" style="56" customWidth="1"/>
    <col min="37" max="16384" width="9" style="56"/>
  </cols>
  <sheetData>
    <row r="1" spans="1:23" ht="15.75" customHeight="1" x14ac:dyDescent="0.15">
      <c r="A1" s="55" t="s">
        <v>453</v>
      </c>
      <c r="B1" s="55"/>
      <c r="C1" s="55"/>
      <c r="D1" s="55"/>
      <c r="E1" s="55"/>
      <c r="F1" s="55"/>
      <c r="G1" s="55"/>
      <c r="H1" s="55"/>
      <c r="I1" s="55"/>
      <c r="J1" s="55"/>
      <c r="K1" s="55"/>
      <c r="L1" s="55"/>
      <c r="M1" s="55"/>
      <c r="N1" s="55"/>
      <c r="O1" s="55"/>
      <c r="P1" s="55"/>
      <c r="Q1" s="55"/>
      <c r="R1" s="55"/>
      <c r="S1" s="55"/>
      <c r="T1" s="55"/>
      <c r="U1" s="55"/>
      <c r="V1" s="55"/>
      <c r="W1" s="55"/>
    </row>
    <row r="2" spans="1:23" ht="15.75" customHeight="1" x14ac:dyDescent="0.15">
      <c r="A2" s="55"/>
      <c r="B2" s="55"/>
      <c r="C2" s="55"/>
      <c r="D2" s="55"/>
      <c r="E2" s="55"/>
      <c r="F2" s="55"/>
      <c r="G2" s="55"/>
      <c r="H2" s="55"/>
      <c r="I2" s="55"/>
      <c r="J2" s="55"/>
      <c r="K2" s="55"/>
      <c r="L2" s="55"/>
      <c r="M2" s="55"/>
      <c r="N2" s="55"/>
      <c r="O2" s="55"/>
      <c r="P2" s="55"/>
      <c r="Q2" s="55"/>
      <c r="R2" s="55"/>
      <c r="S2" s="55"/>
      <c r="T2" s="55"/>
      <c r="U2" s="55"/>
      <c r="V2" s="55"/>
      <c r="W2" s="55"/>
    </row>
    <row r="3" spans="1:23" ht="15.75" customHeight="1" x14ac:dyDescent="0.15">
      <c r="A3" s="55"/>
      <c r="B3" s="55"/>
      <c r="C3" s="55"/>
      <c r="D3" s="55"/>
      <c r="E3" s="55"/>
      <c r="F3" s="55"/>
      <c r="G3" s="55"/>
      <c r="H3" s="55"/>
      <c r="I3" s="55"/>
      <c r="J3" s="634" t="s">
        <v>454</v>
      </c>
      <c r="K3" s="634"/>
      <c r="L3" s="634"/>
      <c r="M3" s="634"/>
      <c r="N3" s="634"/>
      <c r="O3" s="634"/>
      <c r="P3" s="634"/>
      <c r="Q3" s="635" t="s">
        <v>455</v>
      </c>
      <c r="R3" s="636"/>
      <c r="S3" s="637" t="s">
        <v>456</v>
      </c>
      <c r="T3" s="638"/>
      <c r="U3" s="55"/>
      <c r="V3" s="55"/>
      <c r="W3" s="55"/>
    </row>
    <row r="4" spans="1:23" ht="15.75" customHeight="1" x14ac:dyDescent="0.15">
      <c r="A4" s="55"/>
      <c r="B4" s="55"/>
      <c r="C4" s="55"/>
      <c r="D4" s="55"/>
      <c r="E4" s="55"/>
      <c r="F4" s="55"/>
      <c r="G4" s="55"/>
      <c r="H4" s="55"/>
      <c r="I4" s="55"/>
      <c r="J4" s="634" t="s">
        <v>457</v>
      </c>
      <c r="K4" s="634"/>
      <c r="L4" s="634"/>
      <c r="M4" s="634"/>
      <c r="N4" s="57" t="s">
        <v>458</v>
      </c>
      <c r="O4" s="57"/>
      <c r="P4" s="57"/>
      <c r="Q4" s="639" t="s">
        <v>455</v>
      </c>
      <c r="R4" s="640"/>
      <c r="S4" s="641" t="s">
        <v>456</v>
      </c>
      <c r="T4" s="642"/>
      <c r="U4" s="55"/>
      <c r="V4" s="55"/>
      <c r="W4" s="55"/>
    </row>
    <row r="5" spans="1:23" ht="15.75" customHeight="1" x14ac:dyDescent="0.15">
      <c r="A5" s="55"/>
      <c r="B5" s="55"/>
      <c r="C5" s="55"/>
      <c r="D5" s="55"/>
      <c r="E5" s="55"/>
      <c r="F5" s="55"/>
      <c r="G5" s="55"/>
      <c r="H5" s="55"/>
      <c r="I5" s="55"/>
      <c r="J5" s="634"/>
      <c r="K5" s="634"/>
      <c r="L5" s="634"/>
      <c r="M5" s="634"/>
      <c r="N5" s="57" t="s">
        <v>459</v>
      </c>
      <c r="O5" s="57"/>
      <c r="P5" s="57"/>
      <c r="Q5" s="635" t="s">
        <v>455</v>
      </c>
      <c r="R5" s="636"/>
      <c r="S5" s="637" t="s">
        <v>456</v>
      </c>
      <c r="T5" s="638"/>
      <c r="U5" s="55"/>
      <c r="V5" s="55"/>
      <c r="W5" s="55"/>
    </row>
    <row r="6" spans="1:23" ht="15.75" customHeight="1" x14ac:dyDescent="0.15">
      <c r="A6" s="55"/>
      <c r="B6" s="55"/>
      <c r="C6" s="55"/>
      <c r="D6" s="55"/>
      <c r="E6" s="55"/>
      <c r="F6" s="55"/>
      <c r="G6" s="55"/>
      <c r="H6" s="55"/>
      <c r="I6" s="55"/>
      <c r="J6" s="55"/>
      <c r="K6" s="55"/>
      <c r="L6" s="55"/>
      <c r="M6" s="55"/>
      <c r="N6" s="55"/>
      <c r="O6" s="55"/>
      <c r="P6" s="55"/>
      <c r="Q6" s="55"/>
      <c r="R6" s="55"/>
      <c r="S6" s="55"/>
      <c r="T6" s="55"/>
      <c r="U6" s="55"/>
      <c r="V6" s="55"/>
      <c r="W6" s="55"/>
    </row>
    <row r="7" spans="1:23" ht="15.75" customHeight="1" x14ac:dyDescent="0.15">
      <c r="A7" s="55"/>
      <c r="B7" s="55"/>
      <c r="C7" s="55"/>
      <c r="D7" s="55"/>
      <c r="E7" s="55"/>
      <c r="F7" s="55"/>
      <c r="G7" s="55"/>
      <c r="H7" s="55"/>
      <c r="I7" s="55"/>
      <c r="J7" s="55"/>
      <c r="K7" s="55"/>
      <c r="L7" s="55"/>
      <c r="M7" s="55"/>
      <c r="N7" s="55"/>
      <c r="O7" s="55"/>
      <c r="P7" s="55"/>
      <c r="Q7" s="55"/>
      <c r="R7" s="55"/>
      <c r="S7" s="55"/>
      <c r="T7" s="55"/>
      <c r="U7" s="55"/>
      <c r="V7" s="55"/>
      <c r="W7" s="55"/>
    </row>
    <row r="8" spans="1:23" ht="15.75" customHeight="1" x14ac:dyDescent="0.15">
      <c r="A8" s="55"/>
      <c r="B8" s="55"/>
      <c r="C8" s="55"/>
      <c r="D8" s="55"/>
      <c r="E8" s="55"/>
      <c r="F8" s="55"/>
      <c r="G8" s="55"/>
      <c r="H8" s="55"/>
      <c r="I8" s="55"/>
      <c r="J8" s="55"/>
      <c r="K8" s="55"/>
      <c r="L8" s="55"/>
      <c r="M8" s="55"/>
      <c r="N8" s="55"/>
      <c r="O8" s="55"/>
      <c r="P8" s="55"/>
      <c r="Q8" s="55"/>
      <c r="R8" s="55"/>
      <c r="S8" s="55"/>
      <c r="T8" s="55"/>
      <c r="U8" s="55"/>
      <c r="V8" s="55"/>
      <c r="W8" s="55"/>
    </row>
    <row r="9" spans="1:23" ht="15.75" customHeight="1" x14ac:dyDescent="0.15">
      <c r="A9" s="55"/>
      <c r="B9" s="55"/>
      <c r="C9" s="55"/>
      <c r="D9" s="55"/>
      <c r="E9" s="55"/>
      <c r="F9" s="55"/>
      <c r="G9" s="55"/>
      <c r="H9" s="55"/>
      <c r="I9" s="55"/>
      <c r="J9" s="55"/>
      <c r="K9" s="55"/>
      <c r="L9" s="55"/>
      <c r="M9" s="55"/>
      <c r="N9" s="55"/>
      <c r="O9" s="55"/>
      <c r="P9" s="55"/>
      <c r="Q9" s="55"/>
      <c r="R9" s="55"/>
      <c r="S9" s="55"/>
      <c r="T9" s="55"/>
      <c r="U9" s="55"/>
      <c r="V9" s="55"/>
      <c r="W9" s="55"/>
    </row>
    <row r="10" spans="1:23" ht="15.75" customHeight="1" x14ac:dyDescent="0.15">
      <c r="A10" s="55"/>
      <c r="B10" s="55"/>
      <c r="C10" s="55"/>
      <c r="D10" s="55"/>
      <c r="E10" s="55"/>
      <c r="F10" s="55"/>
      <c r="G10" s="55"/>
      <c r="H10" s="55"/>
      <c r="I10" s="55"/>
      <c r="J10" s="55"/>
      <c r="K10" s="55"/>
      <c r="L10" s="55"/>
      <c r="M10" s="55"/>
      <c r="N10" s="55"/>
      <c r="O10" s="55"/>
      <c r="P10" s="55"/>
      <c r="Q10" s="55"/>
      <c r="R10" s="55"/>
      <c r="S10" s="55"/>
      <c r="T10" s="55"/>
      <c r="U10" s="55"/>
      <c r="V10" s="55"/>
      <c r="W10" s="55"/>
    </row>
    <row r="11" spans="1:23" ht="15.75" customHeight="1" x14ac:dyDescent="0.15">
      <c r="A11" s="55"/>
      <c r="B11" s="55"/>
      <c r="C11" s="55"/>
      <c r="D11" s="55"/>
      <c r="E11" s="55"/>
      <c r="F11" s="55"/>
      <c r="G11" s="55"/>
      <c r="H11" s="55"/>
      <c r="I11" s="55"/>
      <c r="J11" s="55"/>
      <c r="K11" s="55"/>
      <c r="L11" s="55"/>
      <c r="M11" s="55"/>
      <c r="N11" s="55"/>
      <c r="O11" s="55"/>
      <c r="P11" s="55"/>
      <c r="Q11" s="55"/>
      <c r="R11" s="55"/>
      <c r="S11" s="55"/>
      <c r="T11" s="55"/>
      <c r="U11" s="55"/>
      <c r="V11" s="55"/>
      <c r="W11" s="55"/>
    </row>
    <row r="12" spans="1:23" ht="15.75" customHeight="1" x14ac:dyDescent="0.15">
      <c r="A12" s="652" t="s">
        <v>460</v>
      </c>
      <c r="B12" s="652"/>
      <c r="C12" s="652"/>
      <c r="D12" s="652"/>
      <c r="E12" s="652"/>
      <c r="F12" s="652"/>
      <c r="G12" s="652"/>
      <c r="H12" s="652"/>
      <c r="I12" s="652"/>
      <c r="J12" s="652"/>
      <c r="K12" s="652"/>
      <c r="L12" s="652"/>
      <c r="M12" s="652"/>
      <c r="N12" s="652"/>
      <c r="O12" s="652"/>
      <c r="P12" s="652"/>
      <c r="Q12" s="652"/>
      <c r="R12" s="652"/>
      <c r="S12" s="652"/>
      <c r="T12" s="652"/>
      <c r="U12" s="652"/>
      <c r="V12" s="55"/>
      <c r="W12" s="55"/>
    </row>
    <row r="13" spans="1:23" ht="15.75" customHeight="1" x14ac:dyDescent="0.15">
      <c r="A13" s="55"/>
      <c r="B13" s="55"/>
      <c r="C13" s="55"/>
      <c r="D13" s="55"/>
      <c r="E13" s="55"/>
      <c r="F13" s="55"/>
      <c r="G13" s="55"/>
      <c r="H13" s="55"/>
      <c r="I13" s="55"/>
      <c r="J13" s="55"/>
      <c r="K13" s="55"/>
      <c r="L13" s="55"/>
      <c r="M13" s="55"/>
      <c r="N13" s="55"/>
      <c r="O13" s="55"/>
      <c r="P13" s="55"/>
      <c r="Q13" s="55"/>
      <c r="R13" s="55"/>
      <c r="S13" s="55"/>
      <c r="T13" s="55"/>
      <c r="U13" s="55"/>
      <c r="V13" s="55"/>
      <c r="W13" s="55"/>
    </row>
    <row r="14" spans="1:23" ht="15.75" customHeight="1" x14ac:dyDescent="0.15">
      <c r="A14" s="55"/>
      <c r="B14" s="55"/>
      <c r="C14" s="55"/>
      <c r="D14" s="55"/>
      <c r="E14" s="55"/>
      <c r="F14" s="55"/>
      <c r="G14" s="55"/>
      <c r="H14" s="55"/>
      <c r="I14" s="55"/>
      <c r="J14" s="55"/>
      <c r="K14" s="55"/>
      <c r="L14" s="55"/>
      <c r="M14" s="55"/>
      <c r="N14" s="55"/>
      <c r="O14" s="55"/>
      <c r="P14" s="55"/>
      <c r="Q14" s="55"/>
      <c r="R14" s="55"/>
      <c r="S14" s="55"/>
      <c r="T14" s="55"/>
      <c r="U14" s="55"/>
      <c r="V14" s="55"/>
      <c r="W14" s="55"/>
    </row>
    <row r="15" spans="1:23" ht="15.75" customHeight="1" x14ac:dyDescent="0.15">
      <c r="A15" s="55"/>
      <c r="B15" s="55"/>
      <c r="C15" s="55"/>
      <c r="D15" s="55"/>
      <c r="E15" s="55"/>
      <c r="F15" s="55"/>
      <c r="G15" s="55"/>
      <c r="H15" s="55"/>
      <c r="I15" s="55"/>
      <c r="J15" s="55"/>
      <c r="K15" s="55"/>
      <c r="L15" s="55"/>
      <c r="M15" s="55"/>
      <c r="N15" s="55"/>
      <c r="O15" s="55"/>
      <c r="P15" s="55"/>
      <c r="Q15" s="55"/>
      <c r="R15" s="55"/>
      <c r="S15" s="55"/>
      <c r="T15" s="55"/>
      <c r="U15" s="55"/>
      <c r="V15" s="55"/>
      <c r="W15" s="55"/>
    </row>
    <row r="16" spans="1:23" ht="15.75" customHeight="1" x14ac:dyDescent="0.15">
      <c r="A16" s="55"/>
      <c r="B16" s="55"/>
      <c r="C16" s="55"/>
      <c r="D16" s="55"/>
      <c r="E16" s="55"/>
      <c r="F16" s="55"/>
      <c r="G16" s="55"/>
      <c r="H16" s="55"/>
      <c r="I16" s="55"/>
      <c r="J16" s="55"/>
      <c r="K16" s="55"/>
      <c r="L16" s="55"/>
      <c r="M16" s="55"/>
      <c r="N16" s="55"/>
      <c r="O16" s="55"/>
      <c r="P16" s="55"/>
      <c r="Q16" s="55"/>
      <c r="R16" s="55"/>
      <c r="S16" s="55"/>
      <c r="T16" s="55"/>
      <c r="U16" s="55"/>
      <c r="V16" s="55"/>
      <c r="W16" s="55"/>
    </row>
    <row r="17" spans="1:23" ht="15.75" customHeight="1" x14ac:dyDescent="0.15">
      <c r="A17" s="55"/>
      <c r="B17" s="55"/>
      <c r="C17" s="55"/>
      <c r="D17" s="55"/>
      <c r="E17" s="55"/>
      <c r="F17" s="55"/>
      <c r="G17" s="55"/>
      <c r="H17" s="55"/>
      <c r="I17" s="55"/>
      <c r="J17" s="55"/>
      <c r="K17" s="55"/>
      <c r="L17" s="55"/>
      <c r="M17" s="55"/>
      <c r="N17" s="55"/>
      <c r="O17" s="55"/>
      <c r="P17" s="55"/>
      <c r="Q17" s="55"/>
      <c r="R17" s="55"/>
      <c r="S17" s="55"/>
      <c r="T17" s="55"/>
      <c r="U17" s="55"/>
      <c r="V17" s="55"/>
      <c r="W17" s="55"/>
    </row>
    <row r="18" spans="1:23" ht="15.75" customHeight="1" x14ac:dyDescent="0.15">
      <c r="A18" s="55"/>
      <c r="B18" s="55"/>
      <c r="C18" s="55"/>
      <c r="D18" s="55"/>
      <c r="E18" s="55"/>
      <c r="F18" s="55"/>
      <c r="G18" s="55"/>
      <c r="H18" s="55"/>
      <c r="I18" s="55"/>
      <c r="J18" s="55"/>
      <c r="K18" s="55"/>
      <c r="L18" s="55"/>
      <c r="M18" s="55"/>
      <c r="N18" s="55"/>
      <c r="O18" s="55"/>
      <c r="P18" s="55"/>
      <c r="Q18" s="55"/>
      <c r="R18" s="55"/>
      <c r="S18" s="55"/>
      <c r="T18" s="55"/>
      <c r="U18" s="55"/>
      <c r="V18" s="55"/>
      <c r="W18" s="55"/>
    </row>
    <row r="19" spans="1:23" ht="15.75" customHeight="1" x14ac:dyDescent="0.15">
      <c r="A19" s="55"/>
      <c r="B19" s="55"/>
      <c r="C19" s="55"/>
      <c r="D19" s="55"/>
      <c r="E19" s="55"/>
      <c r="F19" s="55"/>
      <c r="G19" s="55"/>
      <c r="H19" s="55"/>
      <c r="I19" s="55"/>
      <c r="J19" s="55"/>
      <c r="K19" s="55"/>
      <c r="L19" s="55"/>
      <c r="M19" s="55"/>
      <c r="N19" s="55"/>
      <c r="O19" s="55"/>
      <c r="P19" s="55"/>
      <c r="Q19" s="55"/>
      <c r="R19" s="55"/>
      <c r="S19" s="55"/>
      <c r="T19" s="55"/>
      <c r="U19" s="55"/>
      <c r="V19" s="55"/>
      <c r="W19" s="55"/>
    </row>
    <row r="20" spans="1:23" ht="15.75" customHeight="1" x14ac:dyDescent="0.15">
      <c r="A20" s="55"/>
      <c r="B20" s="55"/>
      <c r="C20" s="55"/>
      <c r="D20" s="55"/>
      <c r="E20" s="55"/>
      <c r="F20" s="55"/>
      <c r="G20" s="55"/>
      <c r="H20" s="55"/>
      <c r="I20" s="55"/>
      <c r="J20" s="55"/>
      <c r="K20" s="55"/>
      <c r="L20" s="55"/>
      <c r="M20" s="55"/>
      <c r="N20" s="55"/>
      <c r="O20" s="55"/>
      <c r="P20" s="55"/>
      <c r="Q20" s="55"/>
      <c r="R20" s="55"/>
      <c r="S20" s="55"/>
      <c r="T20" s="55"/>
      <c r="U20" s="55"/>
      <c r="V20" s="55"/>
      <c r="W20" s="55"/>
    </row>
    <row r="21" spans="1:23" ht="15.75" customHeight="1" x14ac:dyDescent="0.15">
      <c r="A21" s="55"/>
      <c r="B21" s="55"/>
      <c r="C21" s="55"/>
      <c r="D21" s="55"/>
      <c r="E21" s="55"/>
      <c r="F21" s="55"/>
      <c r="G21" s="55"/>
      <c r="H21" s="55"/>
      <c r="I21" s="55"/>
      <c r="J21" s="55"/>
      <c r="K21" s="55"/>
      <c r="L21" s="55"/>
      <c r="M21" s="55"/>
      <c r="N21" s="55"/>
      <c r="O21" s="55"/>
      <c r="P21" s="55"/>
      <c r="Q21" s="55"/>
      <c r="R21" s="55"/>
      <c r="S21" s="55"/>
      <c r="T21" s="55"/>
      <c r="U21" s="55"/>
      <c r="V21" s="55"/>
      <c r="W21" s="55"/>
    </row>
    <row r="22" spans="1:23" ht="15.75" customHeight="1" x14ac:dyDescent="0.15">
      <c r="A22" s="55"/>
      <c r="B22" s="55"/>
      <c r="C22" s="55"/>
      <c r="D22" s="55"/>
      <c r="E22" s="55"/>
      <c r="F22" s="55"/>
      <c r="G22" s="55"/>
      <c r="H22" s="55"/>
      <c r="I22" s="55"/>
      <c r="J22" s="55"/>
      <c r="K22" s="55"/>
      <c r="L22" s="55"/>
      <c r="M22" s="55"/>
      <c r="N22" s="55"/>
      <c r="O22" s="55"/>
      <c r="P22" s="55"/>
      <c r="Q22" s="55"/>
      <c r="R22" s="55"/>
      <c r="S22" s="55"/>
      <c r="T22" s="55"/>
      <c r="U22" s="55"/>
      <c r="V22" s="55"/>
      <c r="W22" s="55"/>
    </row>
    <row r="23" spans="1:23" ht="15.75" customHeight="1" x14ac:dyDescent="0.15">
      <c r="A23" s="55"/>
      <c r="B23" s="55"/>
      <c r="C23" s="55"/>
      <c r="D23" s="55"/>
      <c r="E23" s="55"/>
      <c r="F23" s="55"/>
      <c r="G23" s="55"/>
      <c r="H23" s="55"/>
      <c r="I23" s="55"/>
      <c r="J23" s="55"/>
      <c r="K23" s="55"/>
      <c r="L23" s="55"/>
      <c r="M23" s="55"/>
      <c r="N23" s="55"/>
      <c r="O23" s="55"/>
      <c r="P23" s="55"/>
      <c r="Q23" s="55"/>
      <c r="R23" s="55"/>
      <c r="S23" s="55"/>
      <c r="T23" s="55"/>
      <c r="U23" s="55"/>
      <c r="V23" s="55"/>
      <c r="W23" s="55"/>
    </row>
    <row r="24" spans="1:23" ht="15.75" customHeight="1" x14ac:dyDescent="0.15">
      <c r="A24" s="55"/>
      <c r="B24" s="55"/>
      <c r="C24" s="55"/>
      <c r="D24" s="55"/>
      <c r="E24" s="55"/>
      <c r="F24" s="55"/>
      <c r="G24" s="55"/>
      <c r="H24" s="55"/>
      <c r="I24" s="55"/>
      <c r="J24" s="55"/>
      <c r="K24" s="55"/>
      <c r="L24" s="55"/>
      <c r="M24" s="55"/>
      <c r="N24" s="55"/>
      <c r="O24" s="55"/>
      <c r="P24" s="55"/>
      <c r="Q24" s="55"/>
      <c r="R24" s="55"/>
      <c r="S24" s="55"/>
      <c r="T24" s="55"/>
      <c r="U24" s="55"/>
      <c r="V24" s="55"/>
      <c r="W24" s="55"/>
    </row>
    <row r="25" spans="1:23" ht="15.75" customHeight="1" x14ac:dyDescent="0.15">
      <c r="A25" s="55"/>
      <c r="B25" s="55"/>
      <c r="C25" s="55"/>
      <c r="D25" s="55"/>
      <c r="E25" s="55"/>
      <c r="F25" s="55"/>
      <c r="G25" s="55"/>
      <c r="H25" s="55"/>
      <c r="I25" s="55"/>
      <c r="J25" s="55"/>
      <c r="K25" s="55"/>
      <c r="L25" s="55"/>
      <c r="M25" s="55"/>
      <c r="N25" s="55"/>
      <c r="O25" s="55"/>
      <c r="P25" s="55"/>
      <c r="Q25" s="55"/>
      <c r="R25" s="55"/>
      <c r="S25" s="55"/>
      <c r="T25" s="55"/>
      <c r="U25" s="55"/>
      <c r="V25" s="55"/>
      <c r="W25" s="55"/>
    </row>
    <row r="26" spans="1:23" ht="15.75" customHeight="1" x14ac:dyDescent="0.15">
      <c r="A26" s="55"/>
      <c r="B26" s="55"/>
      <c r="C26" s="55"/>
      <c r="D26" s="55"/>
      <c r="E26" s="55"/>
      <c r="F26" s="55"/>
      <c r="G26" s="55"/>
      <c r="H26" s="55"/>
      <c r="I26" s="55"/>
      <c r="J26" s="55"/>
      <c r="K26" s="55"/>
      <c r="L26" s="55"/>
      <c r="M26" s="55"/>
      <c r="N26" s="55"/>
      <c r="O26" s="55"/>
      <c r="P26" s="55"/>
      <c r="Q26" s="55"/>
      <c r="R26" s="55"/>
      <c r="S26" s="55"/>
      <c r="T26" s="55"/>
      <c r="U26" s="55"/>
      <c r="V26" s="55"/>
      <c r="W26" s="55"/>
    </row>
    <row r="27" spans="1:23" ht="15.75" customHeight="1" x14ac:dyDescent="0.15">
      <c r="A27" s="55"/>
      <c r="B27" s="55"/>
      <c r="C27" s="55"/>
      <c r="D27" s="55"/>
      <c r="E27" s="55"/>
      <c r="F27" s="55"/>
      <c r="G27" s="55"/>
      <c r="H27" s="55"/>
      <c r="I27" s="55"/>
      <c r="J27" s="55"/>
      <c r="K27" s="55"/>
      <c r="L27" s="55"/>
      <c r="M27" s="55"/>
      <c r="N27" s="55"/>
      <c r="O27" s="55"/>
      <c r="P27" s="55"/>
      <c r="Q27" s="55"/>
      <c r="R27" s="55"/>
      <c r="S27" s="55"/>
      <c r="T27" s="55"/>
      <c r="U27" s="55"/>
      <c r="V27" s="55"/>
      <c r="W27" s="55"/>
    </row>
    <row r="28" spans="1:23" ht="15.75" customHeight="1" x14ac:dyDescent="0.15">
      <c r="A28" s="55"/>
      <c r="B28" s="55"/>
      <c r="C28" s="55"/>
      <c r="D28" s="55"/>
      <c r="E28" s="55"/>
      <c r="F28" s="55"/>
      <c r="G28" s="55"/>
      <c r="H28" s="55"/>
      <c r="I28" s="55"/>
      <c r="J28" s="55"/>
      <c r="K28" s="55"/>
      <c r="L28" s="55"/>
      <c r="M28" s="55"/>
      <c r="N28" s="55"/>
      <c r="O28" s="55"/>
      <c r="P28" s="55"/>
      <c r="Q28" s="55"/>
      <c r="R28" s="55"/>
      <c r="S28" s="55"/>
      <c r="T28" s="55"/>
      <c r="U28" s="55"/>
      <c r="V28" s="55"/>
      <c r="W28" s="55"/>
    </row>
    <row r="29" spans="1:23" ht="15.75" customHeight="1" x14ac:dyDescent="0.15">
      <c r="A29" s="55"/>
      <c r="B29" s="55"/>
      <c r="C29" s="55"/>
      <c r="D29" s="55" t="s">
        <v>461</v>
      </c>
      <c r="E29" s="55"/>
      <c r="F29" s="55"/>
      <c r="G29" s="55"/>
      <c r="H29" s="55"/>
      <c r="I29" s="55"/>
      <c r="J29" s="55"/>
      <c r="K29" s="55"/>
      <c r="L29" s="55"/>
      <c r="M29" s="55"/>
      <c r="N29" s="55"/>
      <c r="O29" s="55"/>
      <c r="P29" s="55"/>
      <c r="Q29" s="55"/>
      <c r="R29" s="55"/>
      <c r="S29" s="55"/>
      <c r="T29" s="55"/>
      <c r="U29" s="55"/>
      <c r="V29" s="55"/>
      <c r="W29" s="55"/>
    </row>
    <row r="30" spans="1:23" ht="15.75" customHeight="1" x14ac:dyDescent="0.15">
      <c r="A30" s="55"/>
      <c r="B30" s="55"/>
      <c r="C30" s="55"/>
      <c r="D30" s="55"/>
      <c r="E30" s="55"/>
      <c r="F30" s="55"/>
      <c r="G30" s="55"/>
      <c r="H30" s="55"/>
      <c r="I30" s="55"/>
      <c r="J30" s="55"/>
      <c r="K30" s="55"/>
      <c r="L30" s="55"/>
      <c r="M30" s="55"/>
      <c r="N30" s="55"/>
      <c r="O30" s="55"/>
      <c r="P30" s="55"/>
      <c r="Q30" s="55"/>
      <c r="R30" s="55"/>
      <c r="S30" s="55"/>
      <c r="T30" s="55"/>
      <c r="U30" s="55"/>
      <c r="V30" s="55"/>
      <c r="W30" s="55"/>
    </row>
    <row r="31" spans="1:23" ht="15.75" customHeight="1" x14ac:dyDescent="0.15">
      <c r="A31" s="55"/>
      <c r="B31" s="55"/>
      <c r="C31" s="55"/>
      <c r="D31" s="55" t="s">
        <v>462</v>
      </c>
      <c r="E31" s="55"/>
      <c r="F31" s="55"/>
      <c r="G31" s="55"/>
      <c r="H31" s="55"/>
      <c r="I31" s="55"/>
      <c r="J31" s="55"/>
      <c r="K31" s="55"/>
      <c r="L31" s="55"/>
      <c r="M31" s="55"/>
      <c r="N31" s="55"/>
      <c r="O31" s="55"/>
      <c r="P31" s="55"/>
      <c r="Q31" s="55"/>
      <c r="R31" s="55"/>
      <c r="S31" s="55"/>
      <c r="T31" s="55"/>
      <c r="U31" s="55"/>
      <c r="V31" s="55"/>
      <c r="W31" s="55"/>
    </row>
    <row r="32" spans="1:23" ht="15.75" customHeight="1" x14ac:dyDescent="0.15">
      <c r="A32" s="55"/>
      <c r="B32" s="55"/>
      <c r="C32" s="55"/>
      <c r="D32" s="55"/>
      <c r="E32" s="55"/>
      <c r="F32" s="55"/>
      <c r="G32" s="55"/>
      <c r="H32" s="55"/>
      <c r="I32" s="55"/>
      <c r="J32" s="55"/>
      <c r="K32" s="55"/>
      <c r="L32" s="55"/>
      <c r="M32" s="55"/>
      <c r="N32" s="55"/>
      <c r="O32" s="55"/>
      <c r="P32" s="55"/>
      <c r="Q32" s="55"/>
      <c r="R32" s="55"/>
      <c r="S32" s="55"/>
      <c r="T32" s="55"/>
      <c r="U32" s="55"/>
      <c r="V32" s="55"/>
      <c r="W32" s="55"/>
    </row>
    <row r="33" spans="1:23" ht="15.75" customHeight="1" x14ac:dyDescent="0.15">
      <c r="A33" s="55"/>
      <c r="B33" s="55"/>
      <c r="C33" s="55"/>
      <c r="D33" s="55" t="s">
        <v>463</v>
      </c>
      <c r="E33" s="55"/>
      <c r="F33" s="55"/>
      <c r="G33" s="55"/>
      <c r="H33" s="55"/>
      <c r="I33" s="55"/>
      <c r="J33" s="55"/>
      <c r="K33" s="55"/>
      <c r="L33" s="55"/>
      <c r="M33" s="55"/>
      <c r="N33" s="55"/>
      <c r="O33" s="55"/>
      <c r="P33" s="55"/>
      <c r="Q33" s="55"/>
      <c r="R33" s="55"/>
      <c r="S33" s="55"/>
      <c r="T33" s="55"/>
      <c r="U33" s="55"/>
      <c r="V33" s="55"/>
      <c r="W33" s="55"/>
    </row>
    <row r="34" spans="1:23" ht="15.75" customHeight="1" x14ac:dyDescent="0.15">
      <c r="A34" s="55"/>
      <c r="B34" s="55"/>
      <c r="C34" s="55"/>
      <c r="D34" s="55"/>
      <c r="E34" s="55"/>
      <c r="F34" s="55"/>
      <c r="G34" s="55"/>
      <c r="H34" s="55"/>
      <c r="I34" s="55"/>
      <c r="J34" s="55"/>
      <c r="K34" s="55"/>
      <c r="L34" s="55"/>
      <c r="M34" s="55"/>
      <c r="N34" s="55"/>
      <c r="O34" s="55"/>
      <c r="P34" s="55"/>
      <c r="Q34" s="55"/>
      <c r="R34" s="55"/>
      <c r="S34" s="55"/>
      <c r="T34" s="55"/>
      <c r="U34" s="55"/>
      <c r="V34" s="55"/>
      <c r="W34" s="55"/>
    </row>
    <row r="35" spans="1:23" ht="15.75" customHeight="1" x14ac:dyDescent="0.15">
      <c r="A35" s="55"/>
      <c r="B35" s="55"/>
      <c r="C35" s="55"/>
      <c r="D35" s="55"/>
      <c r="E35" s="55"/>
      <c r="F35" s="55"/>
      <c r="G35" s="55"/>
      <c r="H35" s="55"/>
      <c r="I35" s="55"/>
      <c r="J35" s="55"/>
      <c r="K35" s="55"/>
      <c r="L35" s="55"/>
      <c r="M35" s="55"/>
      <c r="N35" s="55"/>
      <c r="O35" s="55"/>
      <c r="P35" s="55"/>
      <c r="Q35" s="55"/>
      <c r="R35" s="55"/>
      <c r="S35" s="55"/>
      <c r="T35" s="55"/>
      <c r="U35" s="55"/>
      <c r="V35" s="55"/>
      <c r="W35" s="55"/>
    </row>
    <row r="36" spans="1:23" ht="15.75" customHeight="1" x14ac:dyDescent="0.15">
      <c r="A36" s="55"/>
      <c r="B36" s="55"/>
      <c r="C36" s="55"/>
      <c r="D36" s="55"/>
      <c r="E36" s="55"/>
      <c r="F36" s="55"/>
      <c r="G36" s="55"/>
      <c r="H36" s="55"/>
      <c r="I36" s="55"/>
      <c r="J36" s="55"/>
      <c r="K36" s="55"/>
      <c r="L36" s="55"/>
      <c r="M36" s="55"/>
      <c r="N36" s="55"/>
      <c r="O36" s="55"/>
      <c r="P36" s="55"/>
      <c r="Q36" s="55"/>
      <c r="R36" s="55"/>
      <c r="S36" s="55"/>
      <c r="T36" s="55"/>
      <c r="U36" s="55"/>
      <c r="V36" s="55"/>
      <c r="W36" s="55"/>
    </row>
    <row r="37" spans="1:23" ht="15.75" customHeight="1" x14ac:dyDescent="0.15">
      <c r="A37" s="55"/>
      <c r="B37" s="55"/>
      <c r="C37" s="55"/>
      <c r="D37" s="55"/>
      <c r="E37" s="55"/>
      <c r="F37" s="55"/>
      <c r="G37" s="55"/>
      <c r="H37" s="55"/>
      <c r="I37" s="55"/>
      <c r="J37" s="55"/>
      <c r="K37" s="55"/>
      <c r="L37" s="55"/>
      <c r="M37" s="55"/>
      <c r="N37" s="55"/>
      <c r="O37" s="55"/>
      <c r="P37" s="55"/>
      <c r="Q37" s="55"/>
      <c r="R37" s="55"/>
      <c r="S37" s="55"/>
      <c r="T37" s="55"/>
      <c r="U37" s="55"/>
      <c r="V37" s="55"/>
      <c r="W37" s="55"/>
    </row>
    <row r="38" spans="1:23" ht="15.75" customHeight="1" x14ac:dyDescent="0.15">
      <c r="A38" s="55"/>
      <c r="B38" s="55"/>
      <c r="C38" s="55"/>
      <c r="D38" s="55"/>
      <c r="E38" s="55"/>
      <c r="F38" s="55"/>
      <c r="G38" s="55"/>
      <c r="H38" s="55"/>
      <c r="I38" s="55"/>
      <c r="J38" s="55"/>
      <c r="K38" s="55"/>
      <c r="L38" s="55"/>
      <c r="M38" s="55"/>
      <c r="N38" s="55"/>
      <c r="O38" s="55"/>
      <c r="P38" s="55"/>
      <c r="Q38" s="55"/>
      <c r="R38" s="55"/>
      <c r="S38" s="55"/>
      <c r="T38" s="55"/>
      <c r="U38" s="55"/>
      <c r="V38" s="55"/>
      <c r="W38" s="55"/>
    </row>
    <row r="39" spans="1:23" ht="15.75" customHeight="1" x14ac:dyDescent="0.15">
      <c r="A39" s="55"/>
      <c r="B39" s="55"/>
      <c r="C39" s="55"/>
      <c r="D39" s="55"/>
      <c r="E39" s="55"/>
      <c r="F39" s="55"/>
      <c r="G39" s="55"/>
      <c r="H39" s="55"/>
      <c r="I39" s="55"/>
      <c r="J39" s="55"/>
      <c r="K39" s="55"/>
      <c r="L39" s="55"/>
      <c r="M39" s="55"/>
      <c r="N39" s="55"/>
      <c r="O39" s="55"/>
      <c r="P39" s="55"/>
      <c r="Q39" s="55"/>
      <c r="R39" s="55"/>
      <c r="S39" s="55"/>
      <c r="T39" s="55"/>
      <c r="U39" s="55"/>
      <c r="V39" s="55"/>
      <c r="W39" s="55"/>
    </row>
    <row r="40" spans="1:23" ht="15.75" customHeight="1" x14ac:dyDescent="0.15">
      <c r="A40" s="55"/>
      <c r="B40" s="55"/>
      <c r="C40" s="55"/>
      <c r="D40" s="55"/>
      <c r="E40" s="55"/>
      <c r="F40" s="55"/>
      <c r="G40" s="55"/>
      <c r="H40" s="55"/>
      <c r="I40" s="55"/>
      <c r="J40" s="55"/>
      <c r="K40" s="55"/>
      <c r="L40" s="55"/>
      <c r="M40" s="55"/>
      <c r="N40" s="55"/>
      <c r="O40" s="55"/>
      <c r="P40" s="55"/>
      <c r="Q40" s="55"/>
      <c r="R40" s="55"/>
      <c r="S40" s="55"/>
      <c r="T40" s="55"/>
      <c r="U40" s="55"/>
      <c r="V40" s="55"/>
      <c r="W40" s="55"/>
    </row>
    <row r="41" spans="1:23" ht="15.75" customHeight="1" x14ac:dyDescent="0.15">
      <c r="A41" s="55"/>
      <c r="B41" s="55"/>
      <c r="C41" s="55"/>
      <c r="D41" s="55"/>
      <c r="E41" s="55"/>
      <c r="F41" s="55"/>
      <c r="G41" s="55"/>
      <c r="H41" s="55"/>
      <c r="I41" s="55"/>
      <c r="J41" s="55"/>
      <c r="K41" s="55"/>
      <c r="L41" s="55"/>
      <c r="M41" s="55"/>
      <c r="N41" s="55"/>
      <c r="O41" s="55"/>
      <c r="P41" s="55"/>
      <c r="Q41" s="55"/>
      <c r="R41" s="55"/>
      <c r="S41" s="55"/>
      <c r="T41" s="55"/>
      <c r="U41" s="55"/>
      <c r="V41" s="55"/>
      <c r="W41" s="55"/>
    </row>
    <row r="42" spans="1:23" ht="15.75" customHeight="1" x14ac:dyDescent="0.15">
      <c r="A42" s="55"/>
      <c r="B42" s="55"/>
      <c r="C42" s="55"/>
      <c r="D42" s="55"/>
      <c r="E42" s="55"/>
      <c r="F42" s="55"/>
      <c r="G42" s="55"/>
      <c r="H42" s="55"/>
      <c r="I42" s="55"/>
      <c r="J42" s="55"/>
      <c r="K42" s="55"/>
      <c r="L42" s="55"/>
      <c r="M42" s="55"/>
      <c r="N42" s="55"/>
      <c r="O42" s="55"/>
      <c r="P42" s="55"/>
      <c r="Q42" s="55"/>
      <c r="R42" s="55"/>
      <c r="S42" s="55"/>
      <c r="T42" s="55"/>
      <c r="U42" s="55"/>
      <c r="V42" s="55"/>
      <c r="W42" s="55"/>
    </row>
    <row r="43" spans="1:23" ht="15.75" customHeight="1" x14ac:dyDescent="0.15">
      <c r="A43" s="55"/>
      <c r="B43" s="55"/>
      <c r="C43" s="55"/>
      <c r="D43" s="55"/>
      <c r="E43" s="55"/>
      <c r="F43" s="55"/>
      <c r="G43" s="55"/>
      <c r="H43" s="55"/>
      <c r="I43" s="55"/>
      <c r="J43" s="55"/>
      <c r="K43" s="55"/>
      <c r="L43" s="55"/>
      <c r="M43" s="55"/>
      <c r="N43" s="55"/>
      <c r="O43" s="55"/>
      <c r="P43" s="55"/>
      <c r="Q43" s="55"/>
      <c r="R43" s="55"/>
      <c r="S43" s="55"/>
      <c r="T43" s="55"/>
      <c r="U43" s="55"/>
      <c r="V43" s="55"/>
      <c r="W43" s="55"/>
    </row>
    <row r="44" spans="1:23" ht="15.75" customHeight="1" x14ac:dyDescent="0.15">
      <c r="A44" s="55"/>
      <c r="B44" s="55"/>
      <c r="C44" s="55"/>
      <c r="D44" s="55"/>
      <c r="E44" s="55"/>
      <c r="F44" s="55"/>
      <c r="G44" s="55"/>
      <c r="H44" s="55"/>
      <c r="I44" s="55"/>
      <c r="J44" s="55"/>
      <c r="K44" s="55"/>
      <c r="L44" s="55"/>
      <c r="M44" s="55"/>
      <c r="N44" s="55"/>
      <c r="O44" s="55"/>
      <c r="P44" s="55"/>
      <c r="Q44" s="55"/>
      <c r="R44" s="55"/>
      <c r="S44" s="55"/>
      <c r="T44" s="55"/>
      <c r="U44" s="55"/>
      <c r="V44" s="55"/>
      <c r="W44" s="55"/>
    </row>
    <row r="45" spans="1:23" ht="15.75" customHeight="1" x14ac:dyDescent="0.15">
      <c r="A45" s="55"/>
      <c r="B45" s="55"/>
      <c r="C45" s="55"/>
      <c r="D45" s="55"/>
      <c r="E45" s="55"/>
      <c r="F45" s="55"/>
      <c r="G45" s="55"/>
      <c r="H45" s="55"/>
      <c r="I45" s="55"/>
      <c r="J45" s="55"/>
      <c r="K45" s="55"/>
      <c r="L45" s="55"/>
      <c r="M45" s="55"/>
      <c r="N45" s="55"/>
      <c r="O45" s="55"/>
      <c r="P45" s="55"/>
      <c r="Q45" s="55"/>
      <c r="R45" s="55"/>
      <c r="S45" s="55"/>
      <c r="T45" s="55"/>
      <c r="U45" s="55"/>
      <c r="V45" s="55"/>
      <c r="W45" s="55"/>
    </row>
    <row r="46" spans="1:23" ht="15.75" customHeight="1" x14ac:dyDescent="0.15">
      <c r="A46" s="55"/>
      <c r="B46" s="55"/>
      <c r="C46" s="55"/>
      <c r="D46" s="55"/>
      <c r="E46" s="55"/>
      <c r="F46" s="55"/>
      <c r="G46" s="55"/>
      <c r="H46" s="55"/>
      <c r="I46" s="55"/>
      <c r="J46" s="55"/>
      <c r="K46" s="55"/>
      <c r="L46" s="55"/>
      <c r="M46" s="55"/>
      <c r="N46" s="55"/>
      <c r="O46" s="55"/>
      <c r="P46" s="55"/>
      <c r="Q46" s="55"/>
      <c r="R46" s="55"/>
      <c r="S46" s="55"/>
      <c r="T46" s="55"/>
      <c r="U46" s="55"/>
      <c r="V46" s="55"/>
      <c r="W46" s="55"/>
    </row>
    <row r="47" spans="1:23" ht="15.75" customHeight="1" x14ac:dyDescent="0.15"/>
    <row r="48" spans="1:23" ht="15.75" customHeight="1" x14ac:dyDescent="0.15">
      <c r="A48" s="56" t="s">
        <v>464</v>
      </c>
    </row>
    <row r="49" spans="1:21" ht="15.75" customHeight="1" x14ac:dyDescent="0.15"/>
    <row r="50" spans="1:21" ht="15.75" customHeight="1" x14ac:dyDescent="0.15">
      <c r="A50" s="56">
        <v>1</v>
      </c>
      <c r="B50" s="56" t="s">
        <v>465</v>
      </c>
    </row>
    <row r="51" spans="1:21" ht="15.75" customHeight="1" x14ac:dyDescent="0.15">
      <c r="B51" s="649"/>
      <c r="C51" s="650"/>
      <c r="D51" s="650"/>
      <c r="E51" s="650"/>
      <c r="F51" s="650"/>
      <c r="G51" s="650"/>
      <c r="H51" s="650"/>
      <c r="I51" s="650"/>
      <c r="J51" s="650"/>
      <c r="K51" s="650"/>
      <c r="L51" s="650"/>
      <c r="M51" s="650"/>
      <c r="N51" s="650"/>
      <c r="O51" s="650"/>
      <c r="P51" s="650"/>
      <c r="Q51" s="650"/>
      <c r="R51" s="650"/>
      <c r="S51" s="650"/>
      <c r="T51" s="650"/>
      <c r="U51" s="651"/>
    </row>
    <row r="52" spans="1:21" ht="15.75" customHeight="1" x14ac:dyDescent="0.15">
      <c r="B52" s="643"/>
      <c r="C52" s="644"/>
      <c r="D52" s="644"/>
      <c r="E52" s="644"/>
      <c r="F52" s="644"/>
      <c r="G52" s="644"/>
      <c r="H52" s="644"/>
      <c r="I52" s="644"/>
      <c r="J52" s="644"/>
      <c r="K52" s="644"/>
      <c r="L52" s="644"/>
      <c r="M52" s="644"/>
      <c r="N52" s="644"/>
      <c r="O52" s="644"/>
      <c r="P52" s="644"/>
      <c r="Q52" s="644"/>
      <c r="R52" s="644"/>
      <c r="S52" s="644"/>
      <c r="T52" s="644"/>
      <c r="U52" s="645"/>
    </row>
    <row r="53" spans="1:21" ht="15.75" customHeight="1" x14ac:dyDescent="0.15">
      <c r="B53" s="643"/>
      <c r="C53" s="644"/>
      <c r="D53" s="644"/>
      <c r="E53" s="644"/>
      <c r="F53" s="644"/>
      <c r="G53" s="644"/>
      <c r="H53" s="644"/>
      <c r="I53" s="644"/>
      <c r="J53" s="644"/>
      <c r="K53" s="644"/>
      <c r="L53" s="644"/>
      <c r="M53" s="644"/>
      <c r="N53" s="644"/>
      <c r="O53" s="644"/>
      <c r="P53" s="644"/>
      <c r="Q53" s="644"/>
      <c r="R53" s="644"/>
      <c r="S53" s="644"/>
      <c r="T53" s="644"/>
      <c r="U53" s="645"/>
    </row>
    <row r="54" spans="1:21" ht="15.75" customHeight="1" x14ac:dyDescent="0.15">
      <c r="B54" s="653"/>
      <c r="C54" s="654"/>
      <c r="D54" s="654"/>
      <c r="E54" s="654"/>
      <c r="F54" s="654"/>
      <c r="G54" s="654"/>
      <c r="H54" s="654"/>
      <c r="I54" s="654"/>
      <c r="J54" s="654"/>
      <c r="K54" s="654"/>
      <c r="L54" s="654"/>
      <c r="M54" s="654"/>
      <c r="N54" s="654"/>
      <c r="O54" s="654"/>
      <c r="P54" s="654"/>
      <c r="Q54" s="654"/>
      <c r="R54" s="654"/>
      <c r="S54" s="654"/>
      <c r="T54" s="654"/>
      <c r="U54" s="655"/>
    </row>
    <row r="55" spans="1:21" ht="15.75" customHeight="1" x14ac:dyDescent="0.15">
      <c r="B55" s="643"/>
      <c r="C55" s="644"/>
      <c r="D55" s="644"/>
      <c r="E55" s="644"/>
      <c r="F55" s="644"/>
      <c r="G55" s="644"/>
      <c r="H55" s="644"/>
      <c r="I55" s="644"/>
      <c r="J55" s="644"/>
      <c r="K55" s="644"/>
      <c r="L55" s="644"/>
      <c r="M55" s="644"/>
      <c r="N55" s="644"/>
      <c r="O55" s="644"/>
      <c r="P55" s="644"/>
      <c r="Q55" s="644"/>
      <c r="R55" s="644"/>
      <c r="S55" s="644"/>
      <c r="T55" s="644"/>
      <c r="U55" s="645"/>
    </row>
    <row r="56" spans="1:21" ht="15.75" customHeight="1" x14ac:dyDescent="0.15">
      <c r="B56" s="643"/>
      <c r="C56" s="644"/>
      <c r="D56" s="644"/>
      <c r="E56" s="644"/>
      <c r="F56" s="644"/>
      <c r="G56" s="644"/>
      <c r="H56" s="644"/>
      <c r="I56" s="644"/>
      <c r="J56" s="644"/>
      <c r="K56" s="644"/>
      <c r="L56" s="644"/>
      <c r="M56" s="644"/>
      <c r="N56" s="644"/>
      <c r="O56" s="644"/>
      <c r="P56" s="644"/>
      <c r="Q56" s="644"/>
      <c r="R56" s="644"/>
      <c r="S56" s="644"/>
      <c r="T56" s="644"/>
      <c r="U56" s="645"/>
    </row>
    <row r="57" spans="1:21" ht="15.75" customHeight="1" x14ac:dyDescent="0.15">
      <c r="B57" s="646"/>
      <c r="C57" s="647"/>
      <c r="D57" s="647"/>
      <c r="E57" s="647"/>
      <c r="F57" s="647"/>
      <c r="G57" s="647"/>
      <c r="H57" s="647"/>
      <c r="I57" s="647"/>
      <c r="J57" s="647"/>
      <c r="K57" s="647"/>
      <c r="L57" s="647"/>
      <c r="M57" s="647"/>
      <c r="N57" s="647"/>
      <c r="O57" s="647"/>
      <c r="P57" s="647"/>
      <c r="Q57" s="647"/>
      <c r="R57" s="647"/>
      <c r="S57" s="647"/>
      <c r="T57" s="647"/>
      <c r="U57" s="648"/>
    </row>
    <row r="58" spans="1:21" ht="15.75" customHeight="1" x14ac:dyDescent="0.15">
      <c r="B58" s="56" t="s">
        <v>466</v>
      </c>
    </row>
    <row r="59" spans="1:21" ht="15.75" customHeight="1" x14ac:dyDescent="0.15">
      <c r="B59" s="56" t="s">
        <v>467</v>
      </c>
    </row>
    <row r="60" spans="1:21" ht="15.75" customHeight="1" x14ac:dyDescent="0.15"/>
    <row r="61" spans="1:21" ht="15.75" customHeight="1" x14ac:dyDescent="0.15">
      <c r="A61" s="56">
        <v>2</v>
      </c>
      <c r="B61" s="56" t="s">
        <v>468</v>
      </c>
    </row>
    <row r="62" spans="1:21" ht="15.75" customHeight="1" x14ac:dyDescent="0.15">
      <c r="B62" s="649"/>
      <c r="C62" s="650"/>
      <c r="D62" s="650"/>
      <c r="E62" s="650"/>
      <c r="F62" s="650"/>
      <c r="G62" s="650"/>
      <c r="H62" s="650"/>
      <c r="I62" s="650"/>
      <c r="J62" s="650"/>
      <c r="K62" s="650"/>
      <c r="L62" s="650"/>
      <c r="M62" s="650"/>
      <c r="N62" s="650"/>
      <c r="O62" s="650"/>
      <c r="P62" s="650"/>
      <c r="Q62" s="650"/>
      <c r="R62" s="650"/>
      <c r="S62" s="650"/>
      <c r="T62" s="650"/>
      <c r="U62" s="651"/>
    </row>
    <row r="63" spans="1:21" ht="15.75" customHeight="1" x14ac:dyDescent="0.15">
      <c r="B63" s="643"/>
      <c r="C63" s="644"/>
      <c r="D63" s="644"/>
      <c r="E63" s="644"/>
      <c r="F63" s="644"/>
      <c r="G63" s="644"/>
      <c r="H63" s="644"/>
      <c r="I63" s="644"/>
      <c r="J63" s="644"/>
      <c r="K63" s="644"/>
      <c r="L63" s="644"/>
      <c r="M63" s="644"/>
      <c r="N63" s="644"/>
      <c r="O63" s="644"/>
      <c r="P63" s="644"/>
      <c r="Q63" s="644"/>
      <c r="R63" s="644"/>
      <c r="S63" s="644"/>
      <c r="T63" s="644"/>
      <c r="U63" s="645"/>
    </row>
    <row r="64" spans="1:21" ht="15.75" customHeight="1" x14ac:dyDescent="0.15">
      <c r="B64" s="643"/>
      <c r="C64" s="644"/>
      <c r="D64" s="644"/>
      <c r="E64" s="644"/>
      <c r="F64" s="644"/>
      <c r="G64" s="644"/>
      <c r="H64" s="644"/>
      <c r="I64" s="644"/>
      <c r="J64" s="644"/>
      <c r="K64" s="644"/>
      <c r="L64" s="644"/>
      <c r="M64" s="644"/>
      <c r="N64" s="644"/>
      <c r="O64" s="644"/>
      <c r="P64" s="644"/>
      <c r="Q64" s="644"/>
      <c r="R64" s="644"/>
      <c r="S64" s="644"/>
      <c r="T64" s="644"/>
      <c r="U64" s="645"/>
    </row>
    <row r="65" spans="1:21" ht="15.75" customHeight="1" x14ac:dyDescent="0.15">
      <c r="B65" s="643"/>
      <c r="C65" s="644"/>
      <c r="D65" s="644"/>
      <c r="E65" s="644"/>
      <c r="F65" s="644"/>
      <c r="G65" s="644"/>
      <c r="H65" s="644"/>
      <c r="I65" s="644"/>
      <c r="J65" s="644"/>
      <c r="K65" s="644"/>
      <c r="L65" s="644"/>
      <c r="M65" s="644"/>
      <c r="N65" s="644"/>
      <c r="O65" s="644"/>
      <c r="P65" s="644"/>
      <c r="Q65" s="644"/>
      <c r="R65" s="644"/>
      <c r="S65" s="644"/>
      <c r="T65" s="644"/>
      <c r="U65" s="645"/>
    </row>
    <row r="66" spans="1:21" ht="15.75" customHeight="1" x14ac:dyDescent="0.15">
      <c r="B66" s="643"/>
      <c r="C66" s="644"/>
      <c r="D66" s="644"/>
      <c r="E66" s="644"/>
      <c r="F66" s="644"/>
      <c r="G66" s="644"/>
      <c r="H66" s="644"/>
      <c r="I66" s="644"/>
      <c r="J66" s="644"/>
      <c r="K66" s="644"/>
      <c r="L66" s="644"/>
      <c r="M66" s="644"/>
      <c r="N66" s="644"/>
      <c r="O66" s="644"/>
      <c r="P66" s="644"/>
      <c r="Q66" s="644"/>
      <c r="R66" s="644"/>
      <c r="S66" s="644"/>
      <c r="T66" s="644"/>
      <c r="U66" s="645"/>
    </row>
    <row r="67" spans="1:21" ht="15.75" customHeight="1" x14ac:dyDescent="0.15">
      <c r="B67" s="656"/>
      <c r="C67" s="657"/>
      <c r="D67" s="657"/>
      <c r="E67" s="657"/>
      <c r="F67" s="657"/>
      <c r="G67" s="657"/>
      <c r="H67" s="657"/>
      <c r="I67" s="657"/>
      <c r="J67" s="657"/>
      <c r="K67" s="657"/>
      <c r="L67" s="657"/>
      <c r="M67" s="657"/>
      <c r="N67" s="657"/>
      <c r="O67" s="657"/>
      <c r="P67" s="657"/>
      <c r="Q67" s="657"/>
      <c r="R67" s="657"/>
      <c r="S67" s="657"/>
      <c r="T67" s="657"/>
      <c r="U67" s="658"/>
    </row>
    <row r="68" spans="1:21" ht="15.75" customHeight="1" x14ac:dyDescent="0.15">
      <c r="B68" s="56" t="s">
        <v>469</v>
      </c>
    </row>
    <row r="69" spans="1:21" ht="15.75" customHeight="1" x14ac:dyDescent="0.15"/>
    <row r="70" spans="1:21" ht="15.75" customHeight="1" x14ac:dyDescent="0.15">
      <c r="A70" s="56">
        <v>3</v>
      </c>
      <c r="B70" s="56" t="s">
        <v>470</v>
      </c>
    </row>
    <row r="71" spans="1:21" ht="15.75" customHeight="1" x14ac:dyDescent="0.15">
      <c r="B71" s="649"/>
      <c r="C71" s="650"/>
      <c r="D71" s="650"/>
      <c r="E71" s="650"/>
      <c r="F71" s="650"/>
      <c r="G71" s="650"/>
      <c r="H71" s="650"/>
      <c r="I71" s="650"/>
      <c r="J71" s="650"/>
      <c r="K71" s="650"/>
      <c r="L71" s="650"/>
      <c r="M71" s="650"/>
      <c r="N71" s="650"/>
      <c r="O71" s="650"/>
      <c r="P71" s="650"/>
      <c r="Q71" s="650"/>
      <c r="R71" s="650"/>
      <c r="S71" s="650"/>
      <c r="T71" s="650"/>
      <c r="U71" s="651"/>
    </row>
    <row r="72" spans="1:21" ht="15.75" customHeight="1" x14ac:dyDescent="0.15">
      <c r="B72" s="643"/>
      <c r="C72" s="644"/>
      <c r="D72" s="644"/>
      <c r="E72" s="644"/>
      <c r="F72" s="644"/>
      <c r="G72" s="644"/>
      <c r="H72" s="644"/>
      <c r="I72" s="644"/>
      <c r="J72" s="644"/>
      <c r="K72" s="644"/>
      <c r="L72" s="644"/>
      <c r="M72" s="644"/>
      <c r="N72" s="644"/>
      <c r="O72" s="644"/>
      <c r="P72" s="644"/>
      <c r="Q72" s="644"/>
      <c r="R72" s="644"/>
      <c r="S72" s="644"/>
      <c r="T72" s="644"/>
      <c r="U72" s="645"/>
    </row>
    <row r="73" spans="1:21" ht="15.75" customHeight="1" x14ac:dyDescent="0.15">
      <c r="B73" s="659"/>
      <c r="C73" s="660"/>
      <c r="D73" s="660"/>
      <c r="E73" s="660"/>
      <c r="F73" s="660"/>
      <c r="G73" s="660"/>
      <c r="H73" s="660"/>
      <c r="I73" s="660"/>
      <c r="J73" s="660"/>
      <c r="K73" s="660"/>
      <c r="L73" s="660"/>
      <c r="M73" s="660"/>
      <c r="N73" s="660"/>
      <c r="O73" s="660"/>
      <c r="P73" s="660"/>
      <c r="Q73" s="660"/>
      <c r="R73" s="660"/>
      <c r="S73" s="660"/>
      <c r="T73" s="660"/>
      <c r="U73" s="661"/>
    </row>
    <row r="74" spans="1:21" ht="15.75" customHeight="1" x14ac:dyDescent="0.15">
      <c r="B74" s="643"/>
      <c r="C74" s="644"/>
      <c r="D74" s="644"/>
      <c r="E74" s="644"/>
      <c r="F74" s="644"/>
      <c r="G74" s="644"/>
      <c r="H74" s="644"/>
      <c r="I74" s="644"/>
      <c r="J74" s="644"/>
      <c r="K74" s="644"/>
      <c r="L74" s="644"/>
      <c r="M74" s="644"/>
      <c r="N74" s="644"/>
      <c r="O74" s="644"/>
      <c r="P74" s="644"/>
      <c r="Q74" s="644"/>
      <c r="R74" s="644"/>
      <c r="S74" s="644"/>
      <c r="T74" s="644"/>
      <c r="U74" s="645"/>
    </row>
    <row r="75" spans="1:21" ht="15.75" customHeight="1" x14ac:dyDescent="0.15">
      <c r="B75" s="643"/>
      <c r="C75" s="644"/>
      <c r="D75" s="644"/>
      <c r="E75" s="644"/>
      <c r="F75" s="644"/>
      <c r="G75" s="644"/>
      <c r="H75" s="644"/>
      <c r="I75" s="644"/>
      <c r="J75" s="644"/>
      <c r="K75" s="644"/>
      <c r="L75" s="644"/>
      <c r="M75" s="644"/>
      <c r="N75" s="644"/>
      <c r="O75" s="644"/>
      <c r="P75" s="644"/>
      <c r="Q75" s="644"/>
      <c r="R75" s="644"/>
      <c r="S75" s="644"/>
      <c r="T75" s="644"/>
      <c r="U75" s="645"/>
    </row>
    <row r="76" spans="1:21" ht="15.75" customHeight="1" x14ac:dyDescent="0.15">
      <c r="B76" s="656"/>
      <c r="C76" s="657"/>
      <c r="D76" s="657"/>
      <c r="E76" s="657"/>
      <c r="F76" s="657"/>
      <c r="G76" s="657"/>
      <c r="H76" s="657"/>
      <c r="I76" s="657"/>
      <c r="J76" s="657"/>
      <c r="K76" s="657"/>
      <c r="L76" s="657"/>
      <c r="M76" s="657"/>
      <c r="N76" s="657"/>
      <c r="O76" s="657"/>
      <c r="P76" s="657"/>
      <c r="Q76" s="657"/>
      <c r="R76" s="657"/>
      <c r="S76" s="657"/>
      <c r="T76" s="657"/>
      <c r="U76" s="658"/>
    </row>
    <row r="77" spans="1:21" ht="15.75" customHeight="1" x14ac:dyDescent="0.15">
      <c r="B77" s="56" t="s">
        <v>471</v>
      </c>
    </row>
    <row r="78" spans="1:21" ht="15.75" customHeight="1" x14ac:dyDescent="0.15"/>
    <row r="79" spans="1:21" ht="15.75" customHeight="1" x14ac:dyDescent="0.15">
      <c r="A79" s="56">
        <v>4</v>
      </c>
      <c r="B79" s="56" t="s">
        <v>472</v>
      </c>
    </row>
    <row r="80" spans="1:21" ht="15.75" customHeight="1" x14ac:dyDescent="0.15">
      <c r="B80" s="63"/>
      <c r="C80" s="64"/>
      <c r="D80" s="64"/>
      <c r="E80" s="64"/>
      <c r="F80" s="64"/>
      <c r="G80" s="64"/>
      <c r="H80" s="64"/>
      <c r="I80" s="64"/>
      <c r="J80" s="64"/>
      <c r="K80" s="64"/>
      <c r="L80" s="64"/>
      <c r="M80" s="64"/>
      <c r="N80" s="64"/>
      <c r="O80" s="64"/>
      <c r="P80" s="64"/>
      <c r="Q80" s="64"/>
      <c r="R80" s="64"/>
      <c r="S80" s="64"/>
      <c r="T80" s="64"/>
      <c r="U80" s="65"/>
    </row>
    <row r="81" spans="1:21" ht="15.75" customHeight="1" x14ac:dyDescent="0.15">
      <c r="B81" s="643"/>
      <c r="C81" s="644"/>
      <c r="D81" s="644"/>
      <c r="E81" s="644"/>
      <c r="F81" s="644"/>
      <c r="G81" s="644"/>
      <c r="H81" s="644"/>
      <c r="I81" s="644"/>
      <c r="J81" s="644"/>
      <c r="K81" s="644"/>
      <c r="L81" s="644"/>
      <c r="M81" s="644"/>
      <c r="N81" s="644"/>
      <c r="O81" s="644"/>
      <c r="P81" s="644"/>
      <c r="Q81" s="644"/>
      <c r="R81" s="644"/>
      <c r="S81" s="644"/>
      <c r="T81" s="644"/>
      <c r="U81" s="645"/>
    </row>
    <row r="82" spans="1:21" ht="15.75" customHeight="1" x14ac:dyDescent="0.15">
      <c r="B82" s="659"/>
      <c r="C82" s="660"/>
      <c r="D82" s="660"/>
      <c r="E82" s="660"/>
      <c r="F82" s="660"/>
      <c r="G82" s="660"/>
      <c r="H82" s="660"/>
      <c r="I82" s="660"/>
      <c r="J82" s="660"/>
      <c r="K82" s="660"/>
      <c r="L82" s="660"/>
      <c r="M82" s="660"/>
      <c r="N82" s="660"/>
      <c r="O82" s="660"/>
      <c r="P82" s="660"/>
      <c r="Q82" s="660"/>
      <c r="R82" s="660"/>
      <c r="S82" s="660"/>
      <c r="T82" s="660"/>
      <c r="U82" s="661"/>
    </row>
    <row r="83" spans="1:21" ht="15.75" customHeight="1" x14ac:dyDescent="0.15">
      <c r="B83" s="659"/>
      <c r="C83" s="660"/>
      <c r="D83" s="660"/>
      <c r="E83" s="660"/>
      <c r="F83" s="660"/>
      <c r="G83" s="660"/>
      <c r="H83" s="660"/>
      <c r="I83" s="660"/>
      <c r="J83" s="660"/>
      <c r="K83" s="660"/>
      <c r="L83" s="660"/>
      <c r="M83" s="660"/>
      <c r="N83" s="660"/>
      <c r="O83" s="660"/>
      <c r="P83" s="660"/>
      <c r="Q83" s="660"/>
      <c r="R83" s="660"/>
      <c r="S83" s="660"/>
      <c r="T83" s="660"/>
      <c r="U83" s="661"/>
    </row>
    <row r="84" spans="1:21" ht="15.75" customHeight="1" x14ac:dyDescent="0.15">
      <c r="B84" s="659"/>
      <c r="C84" s="660"/>
      <c r="D84" s="660"/>
      <c r="E84" s="660"/>
      <c r="F84" s="660"/>
      <c r="G84" s="660"/>
      <c r="H84" s="660"/>
      <c r="I84" s="660"/>
      <c r="J84" s="660"/>
      <c r="K84" s="660"/>
      <c r="L84" s="660"/>
      <c r="M84" s="660"/>
      <c r="N84" s="660"/>
      <c r="O84" s="660"/>
      <c r="P84" s="660"/>
      <c r="Q84" s="660"/>
      <c r="R84" s="660"/>
      <c r="S84" s="660"/>
      <c r="T84" s="660"/>
      <c r="U84" s="661"/>
    </row>
    <row r="85" spans="1:21" ht="15.75" customHeight="1" x14ac:dyDescent="0.15">
      <c r="B85" s="643"/>
      <c r="C85" s="644"/>
      <c r="D85" s="644"/>
      <c r="E85" s="644"/>
      <c r="F85" s="644"/>
      <c r="G85" s="644"/>
      <c r="H85" s="644"/>
      <c r="I85" s="644"/>
      <c r="J85" s="644"/>
      <c r="K85" s="644"/>
      <c r="L85" s="644"/>
      <c r="M85" s="644"/>
      <c r="N85" s="644"/>
      <c r="O85" s="644"/>
      <c r="P85" s="644"/>
      <c r="Q85" s="644"/>
      <c r="R85" s="644"/>
      <c r="S85" s="644"/>
      <c r="T85" s="644"/>
      <c r="U85" s="645"/>
    </row>
    <row r="86" spans="1:21" ht="15.75" customHeight="1" x14ac:dyDescent="0.15">
      <c r="B86" s="643"/>
      <c r="C86" s="644"/>
      <c r="D86" s="644"/>
      <c r="E86" s="644"/>
      <c r="F86" s="644"/>
      <c r="G86" s="644"/>
      <c r="H86" s="644"/>
      <c r="I86" s="644"/>
      <c r="J86" s="644"/>
      <c r="K86" s="644"/>
      <c r="L86" s="644"/>
      <c r="M86" s="644"/>
      <c r="N86" s="644"/>
      <c r="O86" s="644"/>
      <c r="P86" s="644"/>
      <c r="Q86" s="644"/>
      <c r="R86" s="644"/>
      <c r="S86" s="644"/>
      <c r="T86" s="644"/>
      <c r="U86" s="645"/>
    </row>
    <row r="87" spans="1:21" ht="15.75" customHeight="1" x14ac:dyDescent="0.15">
      <c r="B87" s="643"/>
      <c r="C87" s="644"/>
      <c r="D87" s="644"/>
      <c r="E87" s="644"/>
      <c r="F87" s="644"/>
      <c r="G87" s="644"/>
      <c r="H87" s="644"/>
      <c r="I87" s="644"/>
      <c r="J87" s="644"/>
      <c r="K87" s="644"/>
      <c r="L87" s="644"/>
      <c r="M87" s="644"/>
      <c r="N87" s="644"/>
      <c r="O87" s="644"/>
      <c r="P87" s="644"/>
      <c r="Q87" s="644"/>
      <c r="R87" s="644"/>
      <c r="S87" s="644"/>
      <c r="T87" s="644"/>
      <c r="U87" s="645"/>
    </row>
    <row r="88" spans="1:21" ht="15.75" customHeight="1" x14ac:dyDescent="0.15">
      <c r="B88" s="643"/>
      <c r="C88" s="644"/>
      <c r="D88" s="644"/>
      <c r="E88" s="644"/>
      <c r="F88" s="644"/>
      <c r="G88" s="644"/>
      <c r="H88" s="644"/>
      <c r="I88" s="644"/>
      <c r="J88" s="644"/>
      <c r="K88" s="644"/>
      <c r="L88" s="644"/>
      <c r="M88" s="644"/>
      <c r="N88" s="644"/>
      <c r="O88" s="644"/>
      <c r="P88" s="644"/>
      <c r="Q88" s="644"/>
      <c r="R88" s="644"/>
      <c r="S88" s="644"/>
      <c r="T88" s="644"/>
      <c r="U88" s="645"/>
    </row>
    <row r="89" spans="1:21" ht="15.75" customHeight="1" x14ac:dyDescent="0.15">
      <c r="B89" s="656"/>
      <c r="C89" s="657"/>
      <c r="D89" s="657"/>
      <c r="E89" s="657"/>
      <c r="F89" s="657"/>
      <c r="G89" s="657"/>
      <c r="H89" s="657"/>
      <c r="I89" s="657"/>
      <c r="J89" s="657"/>
      <c r="K89" s="657"/>
      <c r="L89" s="657"/>
      <c r="M89" s="657"/>
      <c r="N89" s="657"/>
      <c r="O89" s="657"/>
      <c r="P89" s="657"/>
      <c r="Q89" s="657"/>
      <c r="R89" s="657"/>
      <c r="S89" s="657"/>
      <c r="T89" s="657"/>
      <c r="U89" s="658"/>
    </row>
    <row r="90" spans="1:21" ht="15.75" customHeight="1" x14ac:dyDescent="0.15">
      <c r="B90" s="644" t="s">
        <v>473</v>
      </c>
      <c r="C90" s="644"/>
      <c r="D90" s="644"/>
      <c r="E90" s="644"/>
      <c r="F90" s="644"/>
      <c r="G90" s="644"/>
      <c r="H90" s="644"/>
      <c r="I90" s="644"/>
      <c r="J90" s="644"/>
      <c r="K90" s="644"/>
      <c r="L90" s="644"/>
      <c r="M90" s="644"/>
      <c r="N90" s="644"/>
      <c r="O90" s="644"/>
      <c r="P90" s="644"/>
      <c r="Q90" s="644"/>
      <c r="R90" s="644"/>
      <c r="S90" s="644"/>
      <c r="T90" s="644"/>
      <c r="U90" s="644"/>
    </row>
    <row r="91" spans="1:21" ht="15.75" customHeight="1" x14ac:dyDescent="0.15">
      <c r="B91" s="660" t="s">
        <v>474</v>
      </c>
      <c r="C91" s="660"/>
      <c r="D91" s="660"/>
      <c r="E91" s="660"/>
      <c r="F91" s="660"/>
      <c r="G91" s="660"/>
      <c r="H91" s="660"/>
      <c r="I91" s="660"/>
      <c r="J91" s="660"/>
      <c r="K91" s="660"/>
      <c r="L91" s="660"/>
      <c r="M91" s="660"/>
      <c r="N91" s="660"/>
      <c r="O91" s="660"/>
      <c r="P91" s="660"/>
      <c r="Q91" s="660"/>
      <c r="R91" s="660"/>
      <c r="S91" s="660"/>
      <c r="T91" s="660"/>
      <c r="U91" s="660"/>
    </row>
    <row r="92" spans="1:21" ht="15.75" customHeight="1" x14ac:dyDescent="0.15"/>
    <row r="93" spans="1:21" ht="15.75" customHeight="1" x14ac:dyDescent="0.15"/>
    <row r="94" spans="1:21" ht="15.75" customHeight="1" x14ac:dyDescent="0.15"/>
    <row r="95" spans="1:21" ht="15.75" customHeight="1" x14ac:dyDescent="0.15">
      <c r="A95" s="56">
        <v>5</v>
      </c>
      <c r="B95" s="56" t="s">
        <v>475</v>
      </c>
    </row>
    <row r="96" spans="1:21" ht="15.75" customHeight="1" x14ac:dyDescent="0.15">
      <c r="B96" s="56" t="s">
        <v>476</v>
      </c>
    </row>
    <row r="97" spans="2:21" ht="15.75" customHeight="1" x14ac:dyDescent="0.15">
      <c r="B97" s="662" t="s">
        <v>477</v>
      </c>
      <c r="C97" s="663"/>
      <c r="D97" s="663"/>
      <c r="E97" s="663"/>
      <c r="F97" s="663"/>
      <c r="G97" s="664"/>
      <c r="H97" s="662" t="s">
        <v>478</v>
      </c>
      <c r="I97" s="663"/>
      <c r="J97" s="663"/>
      <c r="K97" s="663"/>
      <c r="L97" s="663"/>
      <c r="M97" s="663"/>
      <c r="N97" s="664"/>
      <c r="O97" s="662" t="s">
        <v>479</v>
      </c>
      <c r="P97" s="663"/>
      <c r="Q97" s="663"/>
      <c r="R97" s="664"/>
      <c r="S97" s="662" t="s">
        <v>480</v>
      </c>
      <c r="T97" s="663"/>
      <c r="U97" s="664"/>
    </row>
    <row r="98" spans="2:21" ht="15.75" customHeight="1" x14ac:dyDescent="0.15">
      <c r="B98" s="665" t="s">
        <v>481</v>
      </c>
      <c r="C98" s="666"/>
      <c r="D98" s="666"/>
      <c r="E98" s="666"/>
      <c r="F98" s="666"/>
      <c r="G98" s="667"/>
      <c r="H98" s="665" t="s">
        <v>482</v>
      </c>
      <c r="I98" s="666"/>
      <c r="J98" s="666"/>
      <c r="K98" s="666"/>
      <c r="L98" s="666"/>
      <c r="M98" s="666"/>
      <c r="N98" s="667"/>
      <c r="O98" s="665"/>
      <c r="P98" s="666"/>
      <c r="Q98" s="666"/>
      <c r="R98" s="667"/>
      <c r="S98" s="665"/>
      <c r="T98" s="666"/>
      <c r="U98" s="667"/>
    </row>
    <row r="99" spans="2:21" ht="15.75" customHeight="1" x14ac:dyDescent="0.15">
      <c r="B99" s="66"/>
      <c r="C99" s="67"/>
      <c r="D99" s="67"/>
      <c r="E99" s="67"/>
      <c r="F99" s="67"/>
      <c r="G99" s="68"/>
      <c r="H99" s="66"/>
      <c r="I99" s="67"/>
      <c r="J99" s="67"/>
      <c r="K99" s="67"/>
      <c r="L99" s="67"/>
      <c r="M99" s="67"/>
      <c r="N99" s="68"/>
      <c r="O99" s="66"/>
      <c r="P99" s="67"/>
      <c r="Q99" s="67"/>
      <c r="R99" s="68"/>
      <c r="S99" s="66"/>
      <c r="T99" s="67"/>
      <c r="U99" s="68"/>
    </row>
    <row r="100" spans="2:21" ht="15.75" customHeight="1" x14ac:dyDescent="0.15">
      <c r="B100" s="668"/>
      <c r="C100" s="669"/>
      <c r="D100" s="669"/>
      <c r="E100" s="669"/>
      <c r="F100" s="669"/>
      <c r="G100" s="670"/>
      <c r="H100" s="69"/>
      <c r="I100" s="70"/>
      <c r="J100" s="70"/>
      <c r="K100" s="70"/>
      <c r="L100" s="70"/>
      <c r="M100" s="70"/>
      <c r="N100" s="71"/>
      <c r="O100" s="69"/>
      <c r="P100" s="70"/>
      <c r="Q100" s="70"/>
      <c r="R100" s="71"/>
      <c r="S100" s="69"/>
      <c r="T100" s="70"/>
      <c r="U100" s="71"/>
    </row>
    <row r="101" spans="2:21" ht="15.75" customHeight="1" x14ac:dyDescent="0.15">
      <c r="B101" s="69"/>
      <c r="C101" s="70"/>
      <c r="D101" s="70"/>
      <c r="E101" s="70"/>
      <c r="F101" s="70"/>
      <c r="G101" s="71"/>
      <c r="H101" s="69"/>
      <c r="I101" s="70"/>
      <c r="J101" s="70"/>
      <c r="K101" s="70"/>
      <c r="L101" s="70"/>
      <c r="M101" s="70"/>
      <c r="N101" s="71"/>
      <c r="O101" s="69"/>
      <c r="P101" s="70"/>
      <c r="Q101" s="70"/>
      <c r="R101" s="71"/>
      <c r="S101" s="69"/>
      <c r="T101" s="70"/>
      <c r="U101" s="71"/>
    </row>
    <row r="102" spans="2:21" ht="15.75" customHeight="1" x14ac:dyDescent="0.15">
      <c r="B102" s="69"/>
      <c r="C102" s="70"/>
      <c r="D102" s="70"/>
      <c r="E102" s="70"/>
      <c r="F102" s="70"/>
      <c r="G102" s="71"/>
      <c r="H102" s="69"/>
      <c r="I102" s="70"/>
      <c r="J102" s="70"/>
      <c r="K102" s="70"/>
      <c r="L102" s="70"/>
      <c r="M102" s="70"/>
      <c r="N102" s="71"/>
      <c r="O102" s="69"/>
      <c r="P102" s="70"/>
      <c r="Q102" s="70"/>
      <c r="R102" s="71"/>
      <c r="S102" s="69"/>
      <c r="T102" s="70"/>
      <c r="U102" s="71"/>
    </row>
    <row r="103" spans="2:21" ht="15.75" customHeight="1" x14ac:dyDescent="0.15">
      <c r="B103" s="69"/>
      <c r="C103" s="70"/>
      <c r="D103" s="70"/>
      <c r="E103" s="70"/>
      <c r="F103" s="70"/>
      <c r="G103" s="71"/>
      <c r="H103" s="69"/>
      <c r="I103" s="70"/>
      <c r="J103" s="70"/>
      <c r="K103" s="70"/>
      <c r="L103" s="70"/>
      <c r="M103" s="70"/>
      <c r="N103" s="71"/>
      <c r="O103" s="69"/>
      <c r="P103" s="70"/>
      <c r="Q103" s="70"/>
      <c r="R103" s="71"/>
      <c r="S103" s="69"/>
      <c r="T103" s="70"/>
      <c r="U103" s="71"/>
    </row>
    <row r="104" spans="2:21" ht="15.75" customHeight="1" x14ac:dyDescent="0.15">
      <c r="B104" s="69"/>
      <c r="C104" s="70"/>
      <c r="D104" s="70"/>
      <c r="E104" s="70"/>
      <c r="F104" s="70"/>
      <c r="G104" s="71"/>
      <c r="H104" s="69"/>
      <c r="I104" s="70"/>
      <c r="J104" s="70"/>
      <c r="K104" s="70"/>
      <c r="L104" s="70"/>
      <c r="M104" s="70"/>
      <c r="N104" s="71"/>
      <c r="O104" s="69"/>
      <c r="P104" s="70"/>
      <c r="Q104" s="70"/>
      <c r="R104" s="71"/>
      <c r="S104" s="69"/>
      <c r="T104" s="70"/>
      <c r="U104" s="71"/>
    </row>
    <row r="105" spans="2:21" ht="15.75" customHeight="1" x14ac:dyDescent="0.15">
      <c r="B105" s="60"/>
      <c r="C105" s="61"/>
      <c r="D105" s="61"/>
      <c r="E105" s="61"/>
      <c r="F105" s="61"/>
      <c r="G105" s="62"/>
      <c r="H105" s="72"/>
      <c r="I105" s="73"/>
      <c r="J105" s="73"/>
      <c r="K105" s="73"/>
      <c r="L105" s="73"/>
      <c r="M105" s="73"/>
      <c r="N105" s="74"/>
      <c r="O105" s="72"/>
      <c r="P105" s="73"/>
      <c r="Q105" s="73"/>
      <c r="R105" s="74"/>
      <c r="S105" s="60"/>
      <c r="T105" s="61"/>
      <c r="U105" s="62"/>
    </row>
    <row r="106" spans="2:21" ht="15.75" customHeight="1" x14ac:dyDescent="0.15">
      <c r="B106" s="56" t="s">
        <v>483</v>
      </c>
    </row>
    <row r="107" spans="2:21" ht="8.25" customHeight="1" x14ac:dyDescent="0.15"/>
    <row r="108" spans="2:21" ht="15.75" customHeight="1" x14ac:dyDescent="0.15">
      <c r="B108" s="56" t="s">
        <v>484</v>
      </c>
    </row>
    <row r="109" spans="2:21" ht="15.75" customHeight="1" x14ac:dyDescent="0.15">
      <c r="B109" s="671" t="s">
        <v>485</v>
      </c>
      <c r="C109" s="672"/>
      <c r="D109" s="672"/>
      <c r="E109" s="672"/>
      <c r="F109" s="673"/>
      <c r="G109" s="671" t="s">
        <v>486</v>
      </c>
      <c r="H109" s="672"/>
      <c r="I109" s="672"/>
      <c r="J109" s="672"/>
      <c r="K109" s="673"/>
      <c r="L109" s="671" t="s">
        <v>487</v>
      </c>
      <c r="M109" s="672"/>
      <c r="N109" s="672"/>
      <c r="O109" s="672"/>
      <c r="P109" s="672"/>
      <c r="Q109" s="672"/>
      <c r="R109" s="673"/>
      <c r="S109" s="672" t="s">
        <v>480</v>
      </c>
      <c r="T109" s="672"/>
      <c r="U109" s="673"/>
    </row>
    <row r="110" spans="2:21" ht="15.75" customHeight="1" x14ac:dyDescent="0.15">
      <c r="B110" s="63"/>
      <c r="C110" s="64"/>
      <c r="D110" s="64"/>
      <c r="E110" s="64"/>
      <c r="F110" s="65"/>
      <c r="G110" s="63"/>
      <c r="H110" s="64"/>
      <c r="I110" s="64"/>
      <c r="J110" s="64"/>
      <c r="K110" s="65"/>
      <c r="L110" s="63"/>
      <c r="M110" s="64"/>
      <c r="N110" s="64"/>
      <c r="O110" s="64"/>
      <c r="P110" s="64"/>
      <c r="Q110" s="64"/>
      <c r="R110" s="65"/>
      <c r="S110" s="63"/>
      <c r="T110" s="64"/>
      <c r="U110" s="65"/>
    </row>
    <row r="111" spans="2:21" ht="15.75" customHeight="1" x14ac:dyDescent="0.15">
      <c r="B111" s="58"/>
      <c r="F111" s="59"/>
      <c r="G111" s="58"/>
      <c r="K111" s="59"/>
      <c r="L111" s="58"/>
      <c r="R111" s="59"/>
      <c r="S111" s="58"/>
      <c r="U111" s="59"/>
    </row>
    <row r="112" spans="2:21" ht="15.75" customHeight="1" x14ac:dyDescent="0.15">
      <c r="B112" s="60"/>
      <c r="C112" s="61"/>
      <c r="D112" s="61"/>
      <c r="E112" s="61"/>
      <c r="F112" s="62"/>
      <c r="G112" s="60"/>
      <c r="H112" s="61"/>
      <c r="I112" s="61"/>
      <c r="J112" s="61"/>
      <c r="K112" s="62"/>
      <c r="L112" s="60"/>
      <c r="M112" s="61"/>
      <c r="N112" s="61"/>
      <c r="O112" s="61"/>
      <c r="P112" s="61"/>
      <c r="Q112" s="61"/>
      <c r="R112" s="62"/>
      <c r="S112" s="60"/>
      <c r="T112" s="61"/>
      <c r="U112" s="62"/>
    </row>
    <row r="113" spans="1:21" ht="9.75" customHeight="1" x14ac:dyDescent="0.15"/>
    <row r="114" spans="1:21" ht="15.75" customHeight="1" x14ac:dyDescent="0.15">
      <c r="B114" s="56" t="s">
        <v>488</v>
      </c>
    </row>
    <row r="115" spans="1:21" ht="15.75" customHeight="1" x14ac:dyDescent="0.15">
      <c r="B115" s="671" t="s">
        <v>489</v>
      </c>
      <c r="C115" s="672"/>
      <c r="D115" s="672"/>
      <c r="E115" s="672"/>
      <c r="F115" s="673"/>
      <c r="G115" s="671" t="s">
        <v>490</v>
      </c>
      <c r="H115" s="672"/>
      <c r="I115" s="672"/>
      <c r="J115" s="672"/>
      <c r="K115" s="672"/>
      <c r="L115" s="671" t="s">
        <v>491</v>
      </c>
      <c r="M115" s="672"/>
      <c r="N115" s="673"/>
      <c r="O115" s="671" t="s">
        <v>492</v>
      </c>
      <c r="P115" s="672"/>
      <c r="Q115" s="673"/>
      <c r="R115" s="671" t="s">
        <v>493</v>
      </c>
      <c r="S115" s="672"/>
      <c r="T115" s="672"/>
      <c r="U115" s="673"/>
    </row>
    <row r="116" spans="1:21" ht="15.75" customHeight="1" x14ac:dyDescent="0.15">
      <c r="B116" s="63"/>
      <c r="C116" s="64"/>
      <c r="D116" s="64"/>
      <c r="E116" s="64"/>
      <c r="F116" s="65"/>
      <c r="G116" s="63"/>
      <c r="H116" s="64"/>
      <c r="I116" s="64"/>
      <c r="J116" s="64"/>
      <c r="K116" s="64"/>
      <c r="L116" s="63"/>
      <c r="M116" s="64"/>
      <c r="N116" s="65"/>
      <c r="O116" s="58"/>
      <c r="Q116" s="59"/>
      <c r="R116" s="58"/>
      <c r="U116" s="59"/>
    </row>
    <row r="117" spans="1:21" ht="15.75" customHeight="1" x14ac:dyDescent="0.15">
      <c r="B117" s="58"/>
      <c r="F117" s="59"/>
      <c r="G117" s="58"/>
      <c r="L117" s="58"/>
      <c r="N117" s="59"/>
      <c r="O117" s="58"/>
      <c r="Q117" s="59"/>
      <c r="R117" s="58"/>
      <c r="U117" s="59"/>
    </row>
    <row r="118" spans="1:21" ht="15.75" customHeight="1" x14ac:dyDescent="0.15">
      <c r="B118" s="60"/>
      <c r="C118" s="61"/>
      <c r="D118" s="61"/>
      <c r="E118" s="61"/>
      <c r="F118" s="62"/>
      <c r="G118" s="60"/>
      <c r="H118" s="61"/>
      <c r="I118" s="61"/>
      <c r="J118" s="61"/>
      <c r="K118" s="61"/>
      <c r="L118" s="60"/>
      <c r="M118" s="61"/>
      <c r="N118" s="62"/>
      <c r="O118" s="60"/>
      <c r="P118" s="61"/>
      <c r="Q118" s="62"/>
      <c r="R118" s="60"/>
      <c r="S118" s="61"/>
      <c r="T118" s="61"/>
      <c r="U118" s="62"/>
    </row>
    <row r="119" spans="1:21" ht="16.149999999999999" customHeight="1" x14ac:dyDescent="0.15">
      <c r="B119" s="56" t="s">
        <v>494</v>
      </c>
    </row>
    <row r="120" spans="1:21" ht="9.75" customHeight="1" x14ac:dyDescent="0.15"/>
    <row r="121" spans="1:21" ht="15.75" customHeight="1" x14ac:dyDescent="0.15">
      <c r="A121" s="56" t="s">
        <v>495</v>
      </c>
      <c r="B121" s="56" t="s">
        <v>496</v>
      </c>
    </row>
    <row r="122" spans="1:21" ht="15.75" customHeight="1" x14ac:dyDescent="0.15">
      <c r="A122" s="56">
        <v>1</v>
      </c>
      <c r="B122" s="56" t="s">
        <v>497</v>
      </c>
    </row>
    <row r="123" spans="1:21" ht="15.75" customHeight="1" x14ac:dyDescent="0.15">
      <c r="B123" s="56" t="s">
        <v>498</v>
      </c>
    </row>
    <row r="124" spans="1:21" ht="15.75" customHeight="1" x14ac:dyDescent="0.15">
      <c r="B124" s="63"/>
      <c r="C124" s="64"/>
      <c r="D124" s="64"/>
      <c r="E124" s="64"/>
      <c r="F124" s="64"/>
      <c r="G124" s="64"/>
      <c r="H124" s="64"/>
      <c r="I124" s="64"/>
      <c r="J124" s="64"/>
      <c r="K124" s="64"/>
      <c r="L124" s="64"/>
      <c r="M124" s="64"/>
      <c r="N124" s="64"/>
      <c r="O124" s="64"/>
      <c r="P124" s="64"/>
      <c r="Q124" s="64"/>
      <c r="R124" s="65"/>
      <c r="S124" s="674"/>
      <c r="T124" s="675"/>
      <c r="U124" s="676"/>
    </row>
    <row r="125" spans="1:21" ht="15.75" customHeight="1" x14ac:dyDescent="0.15">
      <c r="B125" s="643" t="s">
        <v>499</v>
      </c>
      <c r="C125" s="644"/>
      <c r="D125" s="644"/>
      <c r="E125" s="644"/>
      <c r="F125" s="644"/>
      <c r="G125" s="644"/>
      <c r="H125" s="644"/>
      <c r="I125" s="644"/>
      <c r="J125" s="644"/>
      <c r="K125" s="644"/>
      <c r="L125" s="644"/>
      <c r="M125" s="644"/>
      <c r="N125" s="644"/>
      <c r="O125" s="644"/>
      <c r="P125" s="644"/>
      <c r="Q125" s="644"/>
      <c r="R125" s="645"/>
      <c r="S125" s="677"/>
      <c r="T125" s="678"/>
      <c r="U125" s="679"/>
    </row>
    <row r="126" spans="1:21" ht="15.75" customHeight="1" x14ac:dyDescent="0.15">
      <c r="B126" s="643" t="s">
        <v>500</v>
      </c>
      <c r="C126" s="644"/>
      <c r="D126" s="644"/>
      <c r="E126" s="644"/>
      <c r="F126" s="644"/>
      <c r="G126" s="644"/>
      <c r="H126" s="644"/>
      <c r="I126" s="644"/>
      <c r="J126" s="644"/>
      <c r="K126" s="644"/>
      <c r="L126" s="644"/>
      <c r="M126" s="644"/>
      <c r="N126" s="644"/>
      <c r="O126" s="644"/>
      <c r="P126" s="644"/>
      <c r="Q126" s="644"/>
      <c r="R126" s="645"/>
      <c r="S126" s="677"/>
      <c r="T126" s="678"/>
      <c r="U126" s="679"/>
    </row>
    <row r="127" spans="1:21" ht="15.75" customHeight="1" x14ac:dyDescent="0.15">
      <c r="B127" s="60"/>
      <c r="C127" s="61"/>
      <c r="D127" s="61"/>
      <c r="E127" s="61"/>
      <c r="F127" s="61"/>
      <c r="G127" s="61"/>
      <c r="H127" s="61"/>
      <c r="I127" s="61"/>
      <c r="J127" s="61"/>
      <c r="K127" s="61"/>
      <c r="L127" s="61"/>
      <c r="M127" s="61"/>
      <c r="N127" s="61"/>
      <c r="O127" s="61"/>
      <c r="P127" s="61"/>
      <c r="Q127" s="61"/>
      <c r="R127" s="62"/>
      <c r="S127" s="680"/>
      <c r="T127" s="681"/>
      <c r="U127" s="682"/>
    </row>
    <row r="128" spans="1:21" ht="15.75" customHeight="1" x14ac:dyDescent="0.15">
      <c r="B128" s="63"/>
      <c r="C128" s="64"/>
      <c r="D128" s="64"/>
      <c r="E128" s="64"/>
      <c r="F128" s="64"/>
      <c r="G128" s="64"/>
      <c r="H128" s="64"/>
      <c r="I128" s="64"/>
      <c r="J128" s="64"/>
      <c r="K128" s="64"/>
      <c r="L128" s="64"/>
      <c r="M128" s="64"/>
      <c r="N128" s="64"/>
      <c r="O128" s="64"/>
      <c r="P128" s="64"/>
      <c r="Q128" s="64"/>
      <c r="R128" s="65"/>
      <c r="S128" s="63"/>
      <c r="T128" s="64"/>
      <c r="U128" s="65"/>
    </row>
    <row r="129" spans="2:21" ht="15.75" customHeight="1" x14ac:dyDescent="0.15">
      <c r="B129" s="58" t="s">
        <v>501</v>
      </c>
      <c r="R129" s="59"/>
      <c r="S129" s="58"/>
      <c r="U129" s="59"/>
    </row>
    <row r="130" spans="2:21" ht="15.75" customHeight="1" x14ac:dyDescent="0.15">
      <c r="B130" s="60"/>
      <c r="C130" s="61"/>
      <c r="D130" s="61"/>
      <c r="E130" s="61"/>
      <c r="F130" s="61"/>
      <c r="G130" s="61"/>
      <c r="H130" s="61"/>
      <c r="I130" s="61"/>
      <c r="J130" s="61"/>
      <c r="K130" s="61"/>
      <c r="L130" s="61"/>
      <c r="M130" s="61"/>
      <c r="N130" s="61"/>
      <c r="O130" s="61"/>
      <c r="P130" s="61"/>
      <c r="Q130" s="61"/>
      <c r="R130" s="62"/>
      <c r="S130" s="60"/>
      <c r="T130" s="61"/>
      <c r="U130" s="62"/>
    </row>
    <row r="131" spans="2:21" ht="15.75" customHeight="1" x14ac:dyDescent="0.15">
      <c r="B131" s="56" t="s">
        <v>502</v>
      </c>
    </row>
    <row r="132" spans="2:21" ht="8.25" customHeight="1" x14ac:dyDescent="0.15"/>
    <row r="133" spans="2:21" ht="15.75" customHeight="1" x14ac:dyDescent="0.15">
      <c r="B133" s="56" t="s">
        <v>503</v>
      </c>
    </row>
    <row r="134" spans="2:21" ht="15.75" customHeight="1" x14ac:dyDescent="0.15">
      <c r="B134" s="63"/>
      <c r="C134" s="64"/>
      <c r="D134" s="64"/>
      <c r="E134" s="64"/>
      <c r="F134" s="64"/>
      <c r="G134" s="64"/>
      <c r="H134" s="64"/>
      <c r="I134" s="64"/>
      <c r="J134" s="64"/>
      <c r="K134" s="64"/>
      <c r="L134" s="64"/>
      <c r="M134" s="64"/>
      <c r="N134" s="64"/>
      <c r="O134" s="64"/>
      <c r="P134" s="64"/>
      <c r="Q134" s="64"/>
      <c r="R134" s="64"/>
      <c r="S134" s="64"/>
      <c r="T134" s="64"/>
      <c r="U134" s="65"/>
    </row>
    <row r="135" spans="2:21" ht="15.75" customHeight="1" x14ac:dyDescent="0.15">
      <c r="B135" s="58"/>
      <c r="U135" s="59"/>
    </row>
    <row r="136" spans="2:21" ht="15.75" customHeight="1" x14ac:dyDescent="0.15">
      <c r="B136" s="643"/>
      <c r="C136" s="644"/>
      <c r="D136" s="644"/>
      <c r="E136" s="644"/>
      <c r="F136" s="644"/>
      <c r="G136" s="644"/>
      <c r="H136" s="644"/>
      <c r="I136" s="644"/>
      <c r="J136" s="644"/>
      <c r="K136" s="644"/>
      <c r="L136" s="644"/>
      <c r="M136" s="644"/>
      <c r="N136" s="644"/>
      <c r="O136" s="644"/>
      <c r="P136" s="644"/>
      <c r="Q136" s="644"/>
      <c r="R136" s="644"/>
      <c r="S136" s="644"/>
      <c r="T136" s="644"/>
      <c r="U136" s="645"/>
    </row>
    <row r="137" spans="2:21" ht="15.75" customHeight="1" x14ac:dyDescent="0.15">
      <c r="B137" s="659"/>
      <c r="C137" s="660"/>
      <c r="D137" s="660"/>
      <c r="E137" s="660"/>
      <c r="F137" s="660"/>
      <c r="G137" s="660"/>
      <c r="H137" s="660"/>
      <c r="I137" s="660"/>
      <c r="J137" s="660"/>
      <c r="K137" s="660"/>
      <c r="L137" s="660"/>
      <c r="M137" s="660"/>
      <c r="N137" s="660"/>
      <c r="O137" s="660"/>
      <c r="P137" s="660"/>
      <c r="Q137" s="660"/>
      <c r="R137" s="660"/>
      <c r="S137" s="660"/>
      <c r="T137" s="660"/>
      <c r="U137" s="661"/>
    </row>
    <row r="138" spans="2:21" ht="15.75" customHeight="1" x14ac:dyDescent="0.15">
      <c r="B138" s="643"/>
      <c r="C138" s="644"/>
      <c r="D138" s="644"/>
      <c r="E138" s="644"/>
      <c r="F138" s="644"/>
      <c r="G138" s="644"/>
      <c r="H138" s="644"/>
      <c r="I138" s="644"/>
      <c r="J138" s="644"/>
      <c r="K138" s="644"/>
      <c r="L138" s="644"/>
      <c r="M138" s="644"/>
      <c r="N138" s="644"/>
      <c r="O138" s="644"/>
      <c r="P138" s="644"/>
      <c r="Q138" s="644"/>
      <c r="R138" s="644"/>
      <c r="S138" s="644"/>
      <c r="T138" s="644"/>
      <c r="U138" s="645"/>
    </row>
    <row r="139" spans="2:21" ht="15.75" customHeight="1" x14ac:dyDescent="0.15">
      <c r="B139" s="659"/>
      <c r="C139" s="660"/>
      <c r="D139" s="660"/>
      <c r="E139" s="660"/>
      <c r="F139" s="660"/>
      <c r="G139" s="660"/>
      <c r="H139" s="660"/>
      <c r="I139" s="660"/>
      <c r="J139" s="660"/>
      <c r="K139" s="660"/>
      <c r="L139" s="660"/>
      <c r="M139" s="660"/>
      <c r="N139" s="660"/>
      <c r="O139" s="660"/>
      <c r="P139" s="660"/>
      <c r="Q139" s="660"/>
      <c r="R139" s="660"/>
      <c r="S139" s="660"/>
      <c r="T139" s="660"/>
      <c r="U139" s="661"/>
    </row>
    <row r="140" spans="2:21" ht="15.75" customHeight="1" x14ac:dyDescent="0.15">
      <c r="B140" s="58"/>
      <c r="U140" s="59"/>
    </row>
    <row r="141" spans="2:21" ht="15.75" customHeight="1" x14ac:dyDescent="0.15">
      <c r="B141" s="643"/>
      <c r="C141" s="644"/>
      <c r="D141" s="644"/>
      <c r="E141" s="644"/>
      <c r="F141" s="644"/>
      <c r="G141" s="644"/>
      <c r="H141" s="644"/>
      <c r="I141" s="644"/>
      <c r="J141" s="644"/>
      <c r="K141" s="644"/>
      <c r="L141" s="644"/>
      <c r="M141" s="644"/>
      <c r="N141" s="644"/>
      <c r="O141" s="644"/>
      <c r="P141" s="644"/>
      <c r="Q141" s="644"/>
      <c r="R141" s="644"/>
      <c r="S141" s="644"/>
      <c r="T141" s="644"/>
      <c r="U141" s="645"/>
    </row>
    <row r="142" spans="2:21" ht="15.75" customHeight="1" x14ac:dyDescent="0.15">
      <c r="B142" s="643"/>
      <c r="C142" s="644"/>
      <c r="D142" s="644"/>
      <c r="E142" s="644"/>
      <c r="F142" s="644"/>
      <c r="G142" s="644"/>
      <c r="H142" s="644"/>
      <c r="I142" s="644"/>
      <c r="J142" s="644"/>
      <c r="K142" s="644"/>
      <c r="L142" s="644"/>
      <c r="M142" s="644"/>
      <c r="N142" s="644"/>
      <c r="O142" s="644"/>
      <c r="P142" s="644"/>
      <c r="Q142" s="644"/>
      <c r="R142" s="644"/>
      <c r="S142" s="644"/>
      <c r="T142" s="644"/>
      <c r="U142" s="645"/>
    </row>
    <row r="143" spans="2:21" ht="15.75" customHeight="1" x14ac:dyDescent="0.15">
      <c r="B143" s="643"/>
      <c r="C143" s="644"/>
      <c r="D143" s="644"/>
      <c r="E143" s="644"/>
      <c r="F143" s="644"/>
      <c r="G143" s="644"/>
      <c r="H143" s="644"/>
      <c r="I143" s="644"/>
      <c r="J143" s="644"/>
      <c r="K143" s="644"/>
      <c r="L143" s="644"/>
      <c r="M143" s="644"/>
      <c r="N143" s="644"/>
      <c r="O143" s="644"/>
      <c r="P143" s="644"/>
      <c r="Q143" s="644"/>
      <c r="R143" s="644"/>
      <c r="S143" s="644"/>
      <c r="T143" s="644"/>
      <c r="U143" s="645"/>
    </row>
    <row r="144" spans="2:21" ht="15.75" customHeight="1" x14ac:dyDescent="0.15">
      <c r="B144" s="58"/>
      <c r="U144" s="59"/>
    </row>
    <row r="145" spans="2:30" ht="15.75" customHeight="1" x14ac:dyDescent="0.15">
      <c r="B145" s="643"/>
      <c r="C145" s="644"/>
      <c r="D145" s="644"/>
      <c r="E145" s="644"/>
      <c r="F145" s="644"/>
      <c r="G145" s="644"/>
      <c r="H145" s="644"/>
      <c r="I145" s="644"/>
      <c r="J145" s="644"/>
      <c r="K145" s="644"/>
      <c r="L145" s="644"/>
      <c r="M145" s="644"/>
      <c r="N145" s="644"/>
      <c r="O145" s="644"/>
      <c r="P145" s="644"/>
      <c r="Q145" s="644"/>
      <c r="R145" s="644"/>
      <c r="S145" s="644"/>
      <c r="T145" s="644"/>
      <c r="U145" s="645"/>
    </row>
    <row r="146" spans="2:30" ht="15.75" customHeight="1" x14ac:dyDescent="0.15">
      <c r="B146" s="659"/>
      <c r="C146" s="660"/>
      <c r="D146" s="660"/>
      <c r="E146" s="660"/>
      <c r="F146" s="660"/>
      <c r="G146" s="660"/>
      <c r="H146" s="660"/>
      <c r="I146" s="660"/>
      <c r="J146" s="660"/>
      <c r="K146" s="660"/>
      <c r="L146" s="660"/>
      <c r="M146" s="660"/>
      <c r="N146" s="660"/>
      <c r="O146" s="660"/>
      <c r="P146" s="660"/>
      <c r="Q146" s="660"/>
      <c r="R146" s="660"/>
      <c r="S146" s="660"/>
      <c r="T146" s="660"/>
      <c r="U146" s="661"/>
    </row>
    <row r="147" spans="2:30" ht="15.75" customHeight="1" x14ac:dyDescent="0.15">
      <c r="B147" s="643"/>
      <c r="C147" s="644"/>
      <c r="D147" s="644"/>
      <c r="E147" s="644"/>
      <c r="F147" s="644"/>
      <c r="G147" s="644"/>
      <c r="H147" s="644"/>
      <c r="I147" s="644"/>
      <c r="J147" s="644"/>
      <c r="K147" s="644"/>
      <c r="L147" s="644"/>
      <c r="M147" s="644"/>
      <c r="N147" s="644"/>
      <c r="O147" s="644"/>
      <c r="P147" s="644"/>
      <c r="Q147" s="644"/>
      <c r="R147" s="644"/>
      <c r="S147" s="644"/>
      <c r="T147" s="644"/>
      <c r="U147" s="645"/>
    </row>
    <row r="148" spans="2:30" ht="15.75" customHeight="1" x14ac:dyDescent="0.15">
      <c r="B148" s="656"/>
      <c r="C148" s="657"/>
      <c r="D148" s="657"/>
      <c r="E148" s="657"/>
      <c r="F148" s="657"/>
      <c r="G148" s="657"/>
      <c r="H148" s="657"/>
      <c r="I148" s="657"/>
      <c r="J148" s="657"/>
      <c r="K148" s="657"/>
      <c r="L148" s="657"/>
      <c r="M148" s="657"/>
      <c r="N148" s="657"/>
      <c r="O148" s="657"/>
      <c r="P148" s="657"/>
      <c r="Q148" s="657"/>
      <c r="R148" s="657"/>
      <c r="S148" s="657"/>
      <c r="T148" s="657"/>
      <c r="U148" s="658"/>
    </row>
    <row r="149" spans="2:30" ht="15.75" customHeight="1" x14ac:dyDescent="0.15">
      <c r="B149" s="56" t="s">
        <v>504</v>
      </c>
    </row>
    <row r="150" spans="2:30" ht="15.75" customHeight="1" x14ac:dyDescent="0.15">
      <c r="B150" s="56" t="s">
        <v>505</v>
      </c>
    </row>
    <row r="151" spans="2:30" ht="15.75" customHeight="1" x14ac:dyDescent="0.15">
      <c r="B151" s="63"/>
      <c r="C151" s="65"/>
      <c r="D151" s="671" t="s">
        <v>506</v>
      </c>
      <c r="E151" s="672"/>
      <c r="F151" s="672"/>
      <c r="G151" s="672"/>
      <c r="H151" s="672"/>
      <c r="I151" s="672"/>
      <c r="J151" s="672"/>
      <c r="K151" s="672"/>
      <c r="L151" s="673"/>
      <c r="M151" s="671" t="s">
        <v>507</v>
      </c>
      <c r="N151" s="672"/>
      <c r="O151" s="672"/>
      <c r="P151" s="672"/>
      <c r="Q151" s="672"/>
      <c r="R151" s="672"/>
      <c r="S151" s="672"/>
      <c r="T151" s="672"/>
      <c r="U151" s="673"/>
    </row>
    <row r="152" spans="2:30" ht="15.75" customHeight="1" x14ac:dyDescent="0.15">
      <c r="B152" s="58"/>
      <c r="C152" s="59"/>
      <c r="D152" s="63"/>
      <c r="E152" s="64"/>
      <c r="F152" s="65"/>
      <c r="G152" s="63"/>
      <c r="H152" s="64"/>
      <c r="I152" s="65"/>
      <c r="J152" s="63"/>
      <c r="K152" s="64"/>
      <c r="L152" s="65"/>
      <c r="M152" s="63"/>
      <c r="N152" s="64"/>
      <c r="O152" s="65"/>
      <c r="P152" s="63"/>
      <c r="Q152" s="64"/>
      <c r="R152" s="65"/>
      <c r="S152" s="63"/>
      <c r="T152" s="64"/>
      <c r="U152" s="65"/>
    </row>
    <row r="153" spans="2:30" ht="15.75" customHeight="1" x14ac:dyDescent="0.15">
      <c r="B153" s="683" t="s">
        <v>508</v>
      </c>
      <c r="C153" s="684"/>
      <c r="D153" s="683" t="s">
        <v>509</v>
      </c>
      <c r="E153" s="685"/>
      <c r="F153" s="684"/>
      <c r="G153" s="683" t="s">
        <v>510</v>
      </c>
      <c r="H153" s="685"/>
      <c r="I153" s="684"/>
      <c r="J153" s="683" t="s">
        <v>511</v>
      </c>
      <c r="K153" s="685"/>
      <c r="L153" s="684"/>
      <c r="M153" s="683" t="s">
        <v>509</v>
      </c>
      <c r="N153" s="685"/>
      <c r="O153" s="684"/>
      <c r="P153" s="683" t="s">
        <v>510</v>
      </c>
      <c r="Q153" s="685"/>
      <c r="R153" s="684"/>
      <c r="S153" s="683" t="s">
        <v>511</v>
      </c>
      <c r="T153" s="685"/>
      <c r="U153" s="684"/>
    </row>
    <row r="154" spans="2:30" ht="15.75" customHeight="1" x14ac:dyDescent="0.15">
      <c r="B154" s="683" t="s">
        <v>512</v>
      </c>
      <c r="C154" s="684"/>
      <c r="D154" s="683" t="s">
        <v>513</v>
      </c>
      <c r="E154" s="685"/>
      <c r="F154" s="684"/>
      <c r="G154" s="683" t="s">
        <v>513</v>
      </c>
      <c r="H154" s="685"/>
      <c r="I154" s="684"/>
      <c r="J154" s="58"/>
      <c r="L154" s="59"/>
      <c r="M154" s="683" t="s">
        <v>513</v>
      </c>
      <c r="N154" s="685"/>
      <c r="O154" s="684"/>
      <c r="P154" s="683" t="s">
        <v>513</v>
      </c>
      <c r="Q154" s="685"/>
      <c r="R154" s="684"/>
      <c r="S154" s="683"/>
      <c r="T154" s="685"/>
      <c r="U154" s="684"/>
    </row>
    <row r="155" spans="2:30" ht="15.75" customHeight="1" x14ac:dyDescent="0.15">
      <c r="B155" s="58"/>
      <c r="C155" s="59"/>
      <c r="D155" s="683" t="s">
        <v>514</v>
      </c>
      <c r="E155" s="685"/>
      <c r="F155" s="684"/>
      <c r="G155" s="683" t="s">
        <v>515</v>
      </c>
      <c r="H155" s="685"/>
      <c r="I155" s="684"/>
      <c r="J155" s="683" t="s">
        <v>516</v>
      </c>
      <c r="K155" s="685"/>
      <c r="L155" s="684"/>
      <c r="M155" s="683" t="s">
        <v>517</v>
      </c>
      <c r="N155" s="685"/>
      <c r="O155" s="684"/>
      <c r="P155" s="683" t="s">
        <v>518</v>
      </c>
      <c r="Q155" s="685"/>
      <c r="R155" s="684"/>
      <c r="S155" s="683" t="s">
        <v>516</v>
      </c>
      <c r="T155" s="685"/>
      <c r="U155" s="684"/>
    </row>
    <row r="156" spans="2:30" ht="15.75" customHeight="1" x14ac:dyDescent="0.15">
      <c r="B156" s="58"/>
      <c r="C156" s="59"/>
      <c r="D156" s="683" t="s">
        <v>519</v>
      </c>
      <c r="E156" s="685"/>
      <c r="F156" s="684"/>
      <c r="G156" s="683" t="s">
        <v>520</v>
      </c>
      <c r="H156" s="685"/>
      <c r="I156" s="684"/>
      <c r="J156" s="683" t="s">
        <v>521</v>
      </c>
      <c r="K156" s="685"/>
      <c r="L156" s="684"/>
      <c r="M156" s="683" t="s">
        <v>522</v>
      </c>
      <c r="N156" s="685"/>
      <c r="O156" s="684"/>
      <c r="P156" s="683" t="s">
        <v>523</v>
      </c>
      <c r="Q156" s="685"/>
      <c r="R156" s="684"/>
      <c r="S156" s="683" t="s">
        <v>524</v>
      </c>
      <c r="T156" s="685"/>
      <c r="U156" s="684"/>
    </row>
    <row r="157" spans="2:30" ht="15.75" customHeight="1" x14ac:dyDescent="0.15">
      <c r="B157" s="60"/>
      <c r="C157" s="62"/>
      <c r="D157" s="665"/>
      <c r="E157" s="666"/>
      <c r="F157" s="667"/>
      <c r="G157" s="60"/>
      <c r="H157" s="61"/>
      <c r="I157" s="62"/>
      <c r="J157" s="60"/>
      <c r="K157" s="61"/>
      <c r="L157" s="62"/>
      <c r="M157" s="665"/>
      <c r="N157" s="666"/>
      <c r="O157" s="667"/>
      <c r="P157" s="60"/>
      <c r="Q157" s="61"/>
      <c r="R157" s="62"/>
      <c r="S157" s="60"/>
      <c r="T157" s="61"/>
      <c r="U157" s="62"/>
    </row>
    <row r="158" spans="2:30" ht="12" customHeight="1" x14ac:dyDescent="0.15">
      <c r="B158" s="63"/>
      <c r="C158" s="65"/>
      <c r="D158" s="686"/>
      <c r="E158" s="687"/>
      <c r="F158" s="688"/>
      <c r="G158" s="686"/>
      <c r="H158" s="687"/>
      <c r="I158" s="688"/>
      <c r="J158" s="692"/>
      <c r="K158" s="693"/>
      <c r="L158" s="694"/>
      <c r="M158" s="692"/>
      <c r="N158" s="693"/>
      <c r="O158" s="694"/>
      <c r="P158" s="692"/>
      <c r="Q158" s="693"/>
      <c r="R158" s="694"/>
      <c r="S158" s="686"/>
      <c r="T158" s="687"/>
      <c r="U158" s="688"/>
    </row>
    <row r="159" spans="2:30" ht="12" customHeight="1" x14ac:dyDescent="0.15">
      <c r="B159" s="60"/>
      <c r="C159" s="62"/>
      <c r="D159" s="689"/>
      <c r="E159" s="690"/>
      <c r="F159" s="691"/>
      <c r="G159" s="689"/>
      <c r="H159" s="690"/>
      <c r="I159" s="691"/>
      <c r="J159" s="695"/>
      <c r="K159" s="696"/>
      <c r="L159" s="697"/>
      <c r="M159" s="695"/>
      <c r="N159" s="696"/>
      <c r="O159" s="697"/>
      <c r="P159" s="695"/>
      <c r="Q159" s="696"/>
      <c r="R159" s="697"/>
      <c r="S159" s="689"/>
      <c r="T159" s="690"/>
      <c r="U159" s="691"/>
      <c r="X159" s="698"/>
      <c r="Y159" s="698"/>
      <c r="Z159" s="698"/>
      <c r="AA159" s="698"/>
      <c r="AB159" s="698"/>
      <c r="AC159" s="698"/>
      <c r="AD159" s="698"/>
    </row>
    <row r="160" spans="2:30" ht="12" customHeight="1" x14ac:dyDescent="0.15">
      <c r="B160" s="63"/>
      <c r="C160" s="65"/>
      <c r="D160" s="686"/>
      <c r="E160" s="687"/>
      <c r="F160" s="688"/>
      <c r="G160" s="686"/>
      <c r="H160" s="687"/>
      <c r="I160" s="688"/>
      <c r="J160" s="692"/>
      <c r="K160" s="693"/>
      <c r="L160" s="694"/>
      <c r="M160" s="692"/>
      <c r="N160" s="693"/>
      <c r="O160" s="694"/>
      <c r="P160" s="692"/>
      <c r="Q160" s="693"/>
      <c r="R160" s="694"/>
      <c r="S160" s="686"/>
      <c r="T160" s="687"/>
      <c r="U160" s="688"/>
      <c r="X160" s="698"/>
      <c r="Y160" s="698"/>
      <c r="Z160" s="698"/>
      <c r="AA160" s="698"/>
      <c r="AB160" s="698"/>
      <c r="AC160" s="698"/>
      <c r="AD160" s="698"/>
    </row>
    <row r="161" spans="2:30" ht="12" customHeight="1" x14ac:dyDescent="0.15">
      <c r="B161" s="60"/>
      <c r="C161" s="62"/>
      <c r="D161" s="689"/>
      <c r="E161" s="690"/>
      <c r="F161" s="691"/>
      <c r="G161" s="689"/>
      <c r="H161" s="690"/>
      <c r="I161" s="691"/>
      <c r="J161" s="695"/>
      <c r="K161" s="696"/>
      <c r="L161" s="697"/>
      <c r="M161" s="695"/>
      <c r="N161" s="696"/>
      <c r="O161" s="697"/>
      <c r="P161" s="695"/>
      <c r="Q161" s="696"/>
      <c r="R161" s="697"/>
      <c r="S161" s="689"/>
      <c r="T161" s="690"/>
      <c r="U161" s="691"/>
      <c r="X161" s="698"/>
      <c r="Y161" s="698"/>
      <c r="Z161" s="698"/>
      <c r="AA161" s="698"/>
      <c r="AB161" s="698"/>
      <c r="AC161" s="698"/>
      <c r="AD161" s="698"/>
    </row>
    <row r="162" spans="2:30" ht="12" customHeight="1" x14ac:dyDescent="0.15">
      <c r="B162" s="63"/>
      <c r="C162" s="65"/>
      <c r="D162" s="686"/>
      <c r="E162" s="687"/>
      <c r="F162" s="688"/>
      <c r="G162" s="686"/>
      <c r="H162" s="687"/>
      <c r="I162" s="688"/>
      <c r="J162" s="692"/>
      <c r="K162" s="693"/>
      <c r="L162" s="694"/>
      <c r="M162" s="692"/>
      <c r="N162" s="693"/>
      <c r="O162" s="694"/>
      <c r="P162" s="692"/>
      <c r="Q162" s="693"/>
      <c r="R162" s="694"/>
      <c r="S162" s="686"/>
      <c r="T162" s="687"/>
      <c r="U162" s="688"/>
    </row>
    <row r="163" spans="2:30" ht="12" customHeight="1" x14ac:dyDescent="0.15">
      <c r="B163" s="60"/>
      <c r="C163" s="62"/>
      <c r="D163" s="689"/>
      <c r="E163" s="690"/>
      <c r="F163" s="691"/>
      <c r="G163" s="689"/>
      <c r="H163" s="690"/>
      <c r="I163" s="691"/>
      <c r="J163" s="695"/>
      <c r="K163" s="696"/>
      <c r="L163" s="697"/>
      <c r="M163" s="695"/>
      <c r="N163" s="696"/>
      <c r="O163" s="697"/>
      <c r="P163" s="695"/>
      <c r="Q163" s="696"/>
      <c r="R163" s="697"/>
      <c r="S163" s="689"/>
      <c r="T163" s="690"/>
      <c r="U163" s="691"/>
    </row>
    <row r="164" spans="2:30" ht="12" customHeight="1" x14ac:dyDescent="0.15">
      <c r="B164" s="63"/>
      <c r="C164" s="65"/>
      <c r="D164" s="686"/>
      <c r="E164" s="687"/>
      <c r="F164" s="688"/>
      <c r="G164" s="686"/>
      <c r="H164" s="687"/>
      <c r="I164" s="688"/>
      <c r="J164" s="692"/>
      <c r="K164" s="693"/>
      <c r="L164" s="694"/>
      <c r="M164" s="692"/>
      <c r="N164" s="693"/>
      <c r="O164" s="694"/>
      <c r="P164" s="692"/>
      <c r="Q164" s="693"/>
      <c r="R164" s="694"/>
      <c r="S164" s="686"/>
      <c r="T164" s="687"/>
      <c r="U164" s="688"/>
    </row>
    <row r="165" spans="2:30" ht="12" customHeight="1" x14ac:dyDescent="0.15">
      <c r="B165" s="60"/>
      <c r="C165" s="62"/>
      <c r="D165" s="689"/>
      <c r="E165" s="690"/>
      <c r="F165" s="691"/>
      <c r="G165" s="689"/>
      <c r="H165" s="690"/>
      <c r="I165" s="691"/>
      <c r="J165" s="695"/>
      <c r="K165" s="696"/>
      <c r="L165" s="697"/>
      <c r="M165" s="695"/>
      <c r="N165" s="696"/>
      <c r="O165" s="697"/>
      <c r="P165" s="695"/>
      <c r="Q165" s="696"/>
      <c r="R165" s="697"/>
      <c r="S165" s="689"/>
      <c r="T165" s="690"/>
      <c r="U165" s="691"/>
    </row>
    <row r="166" spans="2:30" ht="12" customHeight="1" x14ac:dyDescent="0.15">
      <c r="B166" s="58"/>
      <c r="C166" s="59"/>
      <c r="D166" s="686"/>
      <c r="E166" s="687"/>
      <c r="F166" s="688"/>
      <c r="G166" s="686"/>
      <c r="H166" s="687"/>
      <c r="I166" s="688"/>
      <c r="J166" s="686"/>
      <c r="K166" s="687"/>
      <c r="L166" s="688"/>
      <c r="M166" s="702"/>
      <c r="N166" s="703"/>
      <c r="O166" s="704"/>
      <c r="P166" s="702"/>
      <c r="Q166" s="703"/>
      <c r="R166" s="704"/>
      <c r="S166" s="686"/>
      <c r="T166" s="687"/>
      <c r="U166" s="688"/>
    </row>
    <row r="167" spans="2:30" ht="12" customHeight="1" x14ac:dyDescent="0.15">
      <c r="B167" s="58"/>
      <c r="C167" s="59"/>
      <c r="D167" s="699"/>
      <c r="E167" s="700"/>
      <c r="F167" s="701"/>
      <c r="G167" s="699"/>
      <c r="H167" s="700"/>
      <c r="I167" s="701"/>
      <c r="J167" s="689"/>
      <c r="K167" s="690"/>
      <c r="L167" s="691"/>
      <c r="M167" s="705"/>
      <c r="N167" s="706"/>
      <c r="O167" s="707"/>
      <c r="P167" s="705"/>
      <c r="Q167" s="706"/>
      <c r="R167" s="707"/>
      <c r="S167" s="689"/>
      <c r="T167" s="690"/>
      <c r="U167" s="691"/>
    </row>
    <row r="168" spans="2:30" ht="9.75" customHeight="1" x14ac:dyDescent="0.15">
      <c r="B168" s="708"/>
      <c r="C168" s="709"/>
      <c r="D168" s="686"/>
      <c r="E168" s="687"/>
      <c r="F168" s="688"/>
      <c r="G168" s="686"/>
      <c r="H168" s="687"/>
      <c r="I168" s="688"/>
      <c r="J168" s="686"/>
      <c r="K168" s="687"/>
      <c r="L168" s="688"/>
      <c r="M168" s="692"/>
      <c r="N168" s="693"/>
      <c r="O168" s="694"/>
      <c r="P168" s="692"/>
      <c r="Q168" s="693"/>
      <c r="R168" s="694"/>
      <c r="S168" s="686"/>
      <c r="T168" s="687"/>
      <c r="U168" s="688"/>
    </row>
    <row r="169" spans="2:30" ht="9.75" customHeight="1" x14ac:dyDescent="0.15">
      <c r="B169" s="656"/>
      <c r="C169" s="658"/>
      <c r="D169" s="689"/>
      <c r="E169" s="690"/>
      <c r="F169" s="691"/>
      <c r="G169" s="689"/>
      <c r="H169" s="690"/>
      <c r="I169" s="691"/>
      <c r="J169" s="689"/>
      <c r="K169" s="690"/>
      <c r="L169" s="691"/>
      <c r="M169" s="695"/>
      <c r="N169" s="696"/>
      <c r="O169" s="697"/>
      <c r="P169" s="695"/>
      <c r="Q169" s="696"/>
      <c r="R169" s="697"/>
      <c r="S169" s="689"/>
      <c r="T169" s="690"/>
      <c r="U169" s="691"/>
    </row>
    <row r="170" spans="2:30" ht="9.75" customHeight="1" x14ac:dyDescent="0.15">
      <c r="B170" s="708"/>
      <c r="C170" s="709"/>
      <c r="D170" s="686"/>
      <c r="E170" s="687"/>
      <c r="F170" s="688"/>
      <c r="G170" s="686"/>
      <c r="H170" s="687"/>
      <c r="I170" s="688"/>
      <c r="J170" s="686"/>
      <c r="K170" s="687"/>
      <c r="L170" s="688"/>
      <c r="M170" s="702"/>
      <c r="N170" s="703"/>
      <c r="O170" s="704"/>
      <c r="P170" s="702"/>
      <c r="Q170" s="703"/>
      <c r="R170" s="704"/>
      <c r="S170" s="686"/>
      <c r="T170" s="687"/>
      <c r="U170" s="688"/>
    </row>
    <row r="171" spans="2:30" ht="9.75" customHeight="1" x14ac:dyDescent="0.15">
      <c r="B171" s="656"/>
      <c r="C171" s="658"/>
      <c r="D171" s="689"/>
      <c r="E171" s="690"/>
      <c r="F171" s="691"/>
      <c r="G171" s="689"/>
      <c r="H171" s="690"/>
      <c r="I171" s="691"/>
      <c r="J171" s="689"/>
      <c r="K171" s="690"/>
      <c r="L171" s="691"/>
      <c r="M171" s="710"/>
      <c r="N171" s="711"/>
      <c r="O171" s="712"/>
      <c r="P171" s="710"/>
      <c r="Q171" s="711"/>
      <c r="R171" s="712"/>
      <c r="S171" s="689"/>
      <c r="T171" s="690"/>
      <c r="U171" s="691"/>
    </row>
    <row r="172" spans="2:30" ht="15.75" customHeight="1" x14ac:dyDescent="0.15">
      <c r="B172" s="56" t="s">
        <v>525</v>
      </c>
    </row>
    <row r="173" spans="2:30" ht="15.75" customHeight="1" x14ac:dyDescent="0.15">
      <c r="C173" s="56" t="s">
        <v>526</v>
      </c>
    </row>
    <row r="174" spans="2:30" ht="15.75" customHeight="1" x14ac:dyDescent="0.15">
      <c r="B174" s="56" t="s">
        <v>527</v>
      </c>
    </row>
    <row r="175" spans="2:30" ht="15.75" customHeight="1" x14ac:dyDescent="0.15">
      <c r="C175" s="56" t="s">
        <v>528</v>
      </c>
    </row>
    <row r="176" spans="2:30" ht="15.75" customHeight="1" x14ac:dyDescent="0.15">
      <c r="C176" s="56" t="s">
        <v>529</v>
      </c>
    </row>
    <row r="177" spans="2:21" ht="15.75" customHeight="1" x14ac:dyDescent="0.15"/>
    <row r="178" spans="2:21" ht="15.75" customHeight="1" x14ac:dyDescent="0.15">
      <c r="B178" s="56" t="s">
        <v>530</v>
      </c>
    </row>
    <row r="179" spans="2:21" ht="15.75" customHeight="1" x14ac:dyDescent="0.15">
      <c r="B179" s="75" t="s">
        <v>531</v>
      </c>
      <c r="C179" s="76"/>
      <c r="D179" s="76"/>
      <c r="E179" s="76"/>
      <c r="F179" s="76"/>
      <c r="G179" s="76"/>
      <c r="H179" s="76"/>
      <c r="I179" s="76"/>
      <c r="J179" s="76"/>
      <c r="K179" s="76"/>
      <c r="L179" s="76"/>
      <c r="M179" s="76"/>
      <c r="N179" s="76"/>
      <c r="O179" s="76"/>
      <c r="P179" s="76"/>
      <c r="Q179" s="76"/>
      <c r="R179" s="75"/>
      <c r="S179" s="76"/>
      <c r="T179" s="76"/>
      <c r="U179" s="77"/>
    </row>
    <row r="180" spans="2:21" ht="15.75" customHeight="1" x14ac:dyDescent="0.15">
      <c r="B180" s="60" t="s">
        <v>532</v>
      </c>
      <c r="C180" s="61"/>
      <c r="D180" s="61"/>
      <c r="E180" s="61"/>
      <c r="F180" s="61"/>
      <c r="G180" s="61"/>
      <c r="H180" s="61"/>
      <c r="I180" s="61"/>
      <c r="J180" s="61"/>
      <c r="K180" s="61"/>
      <c r="L180" s="61"/>
      <c r="M180" s="61"/>
      <c r="N180" s="61"/>
      <c r="O180" s="61"/>
      <c r="P180" s="61"/>
      <c r="Q180" s="61"/>
      <c r="R180" s="671"/>
      <c r="S180" s="672"/>
      <c r="T180" s="672"/>
      <c r="U180" s="673"/>
    </row>
    <row r="181" spans="2:21" ht="15.75" customHeight="1" x14ac:dyDescent="0.15">
      <c r="B181" s="60" t="s">
        <v>533</v>
      </c>
      <c r="C181" s="61"/>
      <c r="D181" s="61"/>
      <c r="E181" s="61"/>
      <c r="F181" s="61"/>
      <c r="G181" s="61"/>
      <c r="H181" s="61"/>
      <c r="I181" s="61"/>
      <c r="J181" s="61"/>
      <c r="K181" s="61"/>
      <c r="L181" s="61"/>
      <c r="M181" s="61"/>
      <c r="N181" s="61"/>
      <c r="O181" s="61"/>
      <c r="P181" s="61"/>
      <c r="Q181" s="61"/>
      <c r="R181" s="60"/>
      <c r="S181" s="61"/>
      <c r="T181" s="61"/>
      <c r="U181" s="62"/>
    </row>
    <row r="182" spans="2:21" ht="15.75" customHeight="1" x14ac:dyDescent="0.15">
      <c r="B182" s="60" t="s">
        <v>534</v>
      </c>
      <c r="C182" s="61"/>
      <c r="D182" s="61"/>
      <c r="E182" s="61"/>
      <c r="F182" s="61"/>
      <c r="G182" s="61"/>
      <c r="H182" s="61"/>
      <c r="I182" s="61"/>
      <c r="J182" s="61"/>
      <c r="K182" s="61"/>
      <c r="L182" s="61"/>
      <c r="M182" s="61"/>
      <c r="N182" s="61"/>
      <c r="O182" s="61"/>
      <c r="P182" s="61"/>
      <c r="Q182" s="61"/>
      <c r="R182" s="60"/>
      <c r="S182" s="61"/>
      <c r="T182" s="61"/>
      <c r="U182" s="62"/>
    </row>
    <row r="183" spans="2:21" ht="15.75" customHeight="1" x14ac:dyDescent="0.15">
      <c r="B183" s="60" t="s">
        <v>535</v>
      </c>
      <c r="C183" s="61"/>
      <c r="D183" s="61"/>
      <c r="E183" s="61"/>
      <c r="F183" s="61"/>
      <c r="G183" s="61"/>
      <c r="H183" s="61"/>
      <c r="I183" s="61"/>
      <c r="J183" s="61"/>
      <c r="K183" s="61"/>
      <c r="L183" s="61"/>
      <c r="M183" s="61"/>
      <c r="N183" s="61"/>
      <c r="O183" s="61"/>
      <c r="P183" s="61"/>
      <c r="Q183" s="61"/>
      <c r="R183" s="671"/>
      <c r="S183" s="672"/>
      <c r="T183" s="672"/>
      <c r="U183" s="673"/>
    </row>
    <row r="184" spans="2:21" ht="15.75" customHeight="1" x14ac:dyDescent="0.15">
      <c r="B184" s="60" t="s">
        <v>536</v>
      </c>
      <c r="C184" s="61"/>
      <c r="D184" s="61"/>
      <c r="E184" s="61"/>
      <c r="F184" s="61"/>
      <c r="G184" s="61"/>
      <c r="H184" s="61"/>
      <c r="I184" s="61"/>
      <c r="J184" s="61"/>
      <c r="K184" s="61"/>
      <c r="L184" s="61"/>
      <c r="M184" s="61"/>
      <c r="N184" s="61"/>
      <c r="O184" s="61"/>
      <c r="P184" s="61"/>
      <c r="Q184" s="61"/>
      <c r="R184" s="60"/>
      <c r="S184" s="61"/>
      <c r="T184" s="61"/>
      <c r="U184" s="62"/>
    </row>
    <row r="185" spans="2:21" ht="15.75" customHeight="1" x14ac:dyDescent="0.15">
      <c r="B185" s="60" t="s">
        <v>537</v>
      </c>
      <c r="C185" s="61"/>
      <c r="D185" s="61"/>
      <c r="E185" s="61"/>
      <c r="F185" s="61"/>
      <c r="G185" s="61"/>
      <c r="H185" s="61"/>
      <c r="I185" s="61"/>
      <c r="J185" s="61"/>
      <c r="K185" s="61"/>
      <c r="L185" s="61"/>
      <c r="M185" s="61"/>
      <c r="N185" s="61"/>
      <c r="O185" s="61"/>
      <c r="P185" s="61"/>
      <c r="Q185" s="61"/>
      <c r="R185" s="60"/>
      <c r="S185" s="61"/>
      <c r="T185" s="61"/>
      <c r="U185" s="62"/>
    </row>
    <row r="186" spans="2:21" ht="15.75" customHeight="1" x14ac:dyDescent="0.15">
      <c r="B186" s="60" t="s">
        <v>538</v>
      </c>
      <c r="C186" s="61"/>
      <c r="D186" s="61"/>
      <c r="E186" s="61"/>
      <c r="F186" s="61"/>
      <c r="G186" s="61"/>
      <c r="H186" s="61"/>
      <c r="I186" s="61"/>
      <c r="J186" s="61"/>
      <c r="K186" s="61"/>
      <c r="L186" s="61"/>
      <c r="M186" s="61"/>
      <c r="N186" s="61"/>
      <c r="O186" s="61"/>
      <c r="P186" s="61"/>
      <c r="Q186" s="61"/>
      <c r="R186" s="60"/>
      <c r="S186" s="61"/>
      <c r="T186" s="61"/>
      <c r="U186" s="62"/>
    </row>
    <row r="187" spans="2:21" ht="15.75" customHeight="1" x14ac:dyDescent="0.15">
      <c r="B187" s="60" t="s">
        <v>539</v>
      </c>
      <c r="C187" s="61"/>
      <c r="D187" s="61"/>
      <c r="E187" s="61"/>
      <c r="F187" s="61"/>
      <c r="G187" s="61"/>
      <c r="H187" s="61"/>
      <c r="I187" s="61"/>
      <c r="J187" s="61"/>
      <c r="K187" s="61"/>
      <c r="L187" s="61"/>
      <c r="M187" s="61"/>
      <c r="N187" s="61"/>
      <c r="O187" s="61"/>
      <c r="P187" s="61"/>
      <c r="Q187" s="61"/>
      <c r="R187" s="60"/>
      <c r="S187" s="61"/>
      <c r="T187" s="61"/>
      <c r="U187" s="62"/>
    </row>
    <row r="188" spans="2:21" ht="15.75" customHeight="1" x14ac:dyDescent="0.15">
      <c r="B188" s="60" t="s">
        <v>540</v>
      </c>
      <c r="C188" s="61"/>
      <c r="D188" s="61"/>
      <c r="E188" s="61"/>
      <c r="F188" s="61"/>
      <c r="G188" s="61"/>
      <c r="H188" s="61"/>
      <c r="I188" s="61"/>
      <c r="J188" s="61"/>
      <c r="K188" s="61"/>
      <c r="L188" s="61"/>
      <c r="M188" s="61"/>
      <c r="N188" s="61"/>
      <c r="O188" s="61"/>
      <c r="P188" s="61"/>
      <c r="Q188" s="61"/>
      <c r="R188" s="60"/>
      <c r="S188" s="61"/>
      <c r="T188" s="61"/>
      <c r="U188" s="62"/>
    </row>
    <row r="189" spans="2:21" ht="15.75" customHeight="1" x14ac:dyDescent="0.15">
      <c r="B189" s="60" t="s">
        <v>541</v>
      </c>
      <c r="C189" s="61"/>
      <c r="D189" s="61"/>
      <c r="E189" s="61"/>
      <c r="F189" s="61"/>
      <c r="G189" s="61"/>
      <c r="H189" s="61"/>
      <c r="I189" s="61"/>
      <c r="J189" s="61"/>
      <c r="K189" s="61"/>
      <c r="L189" s="61"/>
      <c r="M189" s="61"/>
      <c r="N189" s="61"/>
      <c r="O189" s="61"/>
      <c r="P189" s="61"/>
      <c r="Q189" s="61"/>
      <c r="R189" s="60"/>
      <c r="S189" s="61"/>
      <c r="T189" s="61"/>
      <c r="U189" s="62"/>
    </row>
    <row r="190" spans="2:21" ht="15.75" customHeight="1" x14ac:dyDescent="0.15">
      <c r="B190" s="60" t="s">
        <v>542</v>
      </c>
      <c r="C190" s="61"/>
      <c r="D190" s="61"/>
      <c r="E190" s="61"/>
      <c r="F190" s="61"/>
      <c r="G190" s="61"/>
      <c r="H190" s="61"/>
      <c r="I190" s="61"/>
      <c r="J190" s="61"/>
      <c r="K190" s="61"/>
      <c r="L190" s="61"/>
      <c r="M190" s="61"/>
      <c r="N190" s="61"/>
      <c r="O190" s="61"/>
      <c r="P190" s="61"/>
      <c r="Q190" s="61"/>
      <c r="R190" s="60"/>
      <c r="S190" s="61"/>
      <c r="T190" s="61"/>
      <c r="U190" s="62"/>
    </row>
    <row r="191" spans="2:21" ht="15.75" customHeight="1" x14ac:dyDescent="0.15">
      <c r="B191" s="650" t="s">
        <v>543</v>
      </c>
      <c r="C191" s="650"/>
      <c r="D191" s="650"/>
      <c r="E191" s="650"/>
      <c r="F191" s="650"/>
      <c r="G191" s="650"/>
      <c r="H191" s="650"/>
      <c r="I191" s="650"/>
      <c r="J191" s="650"/>
      <c r="K191" s="650"/>
      <c r="L191" s="650"/>
      <c r="M191" s="650"/>
      <c r="N191" s="650"/>
      <c r="O191" s="650"/>
      <c r="P191" s="650"/>
      <c r="Q191" s="650"/>
      <c r="R191" s="650"/>
      <c r="S191" s="650"/>
      <c r="T191" s="650"/>
      <c r="U191" s="650"/>
    </row>
    <row r="192" spans="2:21" ht="15.75" customHeight="1" x14ac:dyDescent="0.15">
      <c r="B192" s="56" t="s">
        <v>544</v>
      </c>
    </row>
    <row r="193" spans="2:21" ht="15.75" customHeight="1" x14ac:dyDescent="0.15"/>
    <row r="194" spans="2:21" ht="15.75" customHeight="1" x14ac:dyDescent="0.15">
      <c r="B194" s="56" t="s">
        <v>545</v>
      </c>
    </row>
    <row r="195" spans="2:21" ht="15.75" customHeight="1" x14ac:dyDescent="0.15">
      <c r="B195" s="649"/>
      <c r="C195" s="650"/>
      <c r="D195" s="650"/>
      <c r="E195" s="650"/>
      <c r="F195" s="650"/>
      <c r="G195" s="650"/>
      <c r="H195" s="650"/>
      <c r="I195" s="650"/>
      <c r="J195" s="650"/>
      <c r="K195" s="650"/>
      <c r="L195" s="650"/>
      <c r="M195" s="650"/>
      <c r="N195" s="650"/>
      <c r="O195" s="650"/>
      <c r="P195" s="650"/>
      <c r="Q195" s="650"/>
      <c r="R195" s="650"/>
      <c r="S195" s="650"/>
      <c r="T195" s="650"/>
      <c r="U195" s="651"/>
    </row>
    <row r="196" spans="2:21" ht="15.75" customHeight="1" x14ac:dyDescent="0.15">
      <c r="B196" s="643"/>
      <c r="C196" s="644"/>
      <c r="D196" s="644"/>
      <c r="E196" s="644"/>
      <c r="F196" s="644"/>
      <c r="G196" s="644"/>
      <c r="H196" s="644"/>
      <c r="I196" s="644"/>
      <c r="J196" s="644"/>
      <c r="K196" s="644"/>
      <c r="L196" s="644"/>
      <c r="M196" s="644"/>
      <c r="N196" s="644"/>
      <c r="O196" s="644"/>
      <c r="P196" s="644"/>
      <c r="Q196" s="644"/>
      <c r="R196" s="644"/>
      <c r="S196" s="644"/>
      <c r="T196" s="644"/>
      <c r="U196" s="645"/>
    </row>
    <row r="197" spans="2:21" ht="15.75" customHeight="1" x14ac:dyDescent="0.15">
      <c r="B197" s="58"/>
      <c r="U197" s="59"/>
    </row>
    <row r="198" spans="2:21" ht="15.75" customHeight="1" x14ac:dyDescent="0.15">
      <c r="B198" s="60"/>
      <c r="C198" s="61"/>
      <c r="D198" s="61"/>
      <c r="E198" s="61"/>
      <c r="F198" s="61"/>
      <c r="G198" s="61"/>
      <c r="H198" s="61"/>
      <c r="I198" s="61"/>
      <c r="J198" s="61"/>
      <c r="K198" s="61"/>
      <c r="L198" s="61"/>
      <c r="M198" s="61"/>
      <c r="N198" s="61"/>
      <c r="O198" s="61"/>
      <c r="P198" s="61"/>
      <c r="Q198" s="61"/>
      <c r="R198" s="61"/>
      <c r="S198" s="61"/>
      <c r="T198" s="61"/>
      <c r="U198" s="62"/>
    </row>
    <row r="199" spans="2:21" ht="15.75" customHeight="1" x14ac:dyDescent="0.15"/>
    <row r="200" spans="2:21" ht="15.75" customHeight="1" x14ac:dyDescent="0.15"/>
    <row r="201" spans="2:21" ht="15.75" customHeight="1" x14ac:dyDescent="0.15"/>
    <row r="202" spans="2:21" ht="15.75" customHeight="1" x14ac:dyDescent="0.15"/>
  </sheetData>
  <mergeCells count="148">
    <mergeCell ref="R180:U180"/>
    <mergeCell ref="R183:U183"/>
    <mergeCell ref="B191:U191"/>
    <mergeCell ref="B195:U195"/>
    <mergeCell ref="B196:U196"/>
    <mergeCell ref="S168:U169"/>
    <mergeCell ref="B170:C171"/>
    <mergeCell ref="D170:F171"/>
    <mergeCell ref="G170:I171"/>
    <mergeCell ref="J170:L171"/>
    <mergeCell ref="M170:O171"/>
    <mergeCell ref="P170:R171"/>
    <mergeCell ref="S170:U171"/>
    <mergeCell ref="B168:C169"/>
    <mergeCell ref="D168:F169"/>
    <mergeCell ref="G168:I169"/>
    <mergeCell ref="J168:L169"/>
    <mergeCell ref="M168:O169"/>
    <mergeCell ref="P168:R169"/>
    <mergeCell ref="D166:F167"/>
    <mergeCell ref="G166:I167"/>
    <mergeCell ref="J166:L167"/>
    <mergeCell ref="M166:O167"/>
    <mergeCell ref="P166:R167"/>
    <mergeCell ref="S166:U167"/>
    <mergeCell ref="D164:F165"/>
    <mergeCell ref="G164:I165"/>
    <mergeCell ref="J164:L165"/>
    <mergeCell ref="M164:O165"/>
    <mergeCell ref="P164:R165"/>
    <mergeCell ref="S164:U165"/>
    <mergeCell ref="D162:F163"/>
    <mergeCell ref="G162:I163"/>
    <mergeCell ref="J162:L163"/>
    <mergeCell ref="M162:O163"/>
    <mergeCell ref="P162:R163"/>
    <mergeCell ref="S162:U163"/>
    <mergeCell ref="P158:R159"/>
    <mergeCell ref="S158:U159"/>
    <mergeCell ref="X159:AD161"/>
    <mergeCell ref="D160:F161"/>
    <mergeCell ref="G160:I161"/>
    <mergeCell ref="J160:L161"/>
    <mergeCell ref="M160:O161"/>
    <mergeCell ref="P160:R161"/>
    <mergeCell ref="S160:U161"/>
    <mergeCell ref="D157:F157"/>
    <mergeCell ref="M157:O157"/>
    <mergeCell ref="D158:F159"/>
    <mergeCell ref="G158:I159"/>
    <mergeCell ref="J158:L159"/>
    <mergeCell ref="M158:O159"/>
    <mergeCell ref="D156:F156"/>
    <mergeCell ref="G156:I156"/>
    <mergeCell ref="J156:L156"/>
    <mergeCell ref="M156:O156"/>
    <mergeCell ref="P156:R156"/>
    <mergeCell ref="S156:U156"/>
    <mergeCell ref="D155:F155"/>
    <mergeCell ref="G155:I155"/>
    <mergeCell ref="J155:L155"/>
    <mergeCell ref="M155:O155"/>
    <mergeCell ref="P155:R155"/>
    <mergeCell ref="S155:U155"/>
    <mergeCell ref="S153:U153"/>
    <mergeCell ref="B154:C154"/>
    <mergeCell ref="D154:F154"/>
    <mergeCell ref="G154:I154"/>
    <mergeCell ref="M154:O154"/>
    <mergeCell ref="P154:R154"/>
    <mergeCell ref="S154:U154"/>
    <mergeCell ref="B147:U147"/>
    <mergeCell ref="B148:U148"/>
    <mergeCell ref="D151:L151"/>
    <mergeCell ref="M151:U151"/>
    <mergeCell ref="B153:C153"/>
    <mergeCell ref="D153:F153"/>
    <mergeCell ref="G153:I153"/>
    <mergeCell ref="J153:L153"/>
    <mergeCell ref="M153:O153"/>
    <mergeCell ref="P153:R153"/>
    <mergeCell ref="B139:U139"/>
    <mergeCell ref="B141:U141"/>
    <mergeCell ref="B142:U142"/>
    <mergeCell ref="B143:U143"/>
    <mergeCell ref="B145:U145"/>
    <mergeCell ref="B146:U146"/>
    <mergeCell ref="S124:U127"/>
    <mergeCell ref="B125:R125"/>
    <mergeCell ref="B126:R126"/>
    <mergeCell ref="B136:U136"/>
    <mergeCell ref="B137:U137"/>
    <mergeCell ref="B138:U138"/>
    <mergeCell ref="B100:G100"/>
    <mergeCell ref="B109:F109"/>
    <mergeCell ref="G109:K109"/>
    <mergeCell ref="L109:R109"/>
    <mergeCell ref="S109:U109"/>
    <mergeCell ref="B115:F115"/>
    <mergeCell ref="G115:K115"/>
    <mergeCell ref="L115:N115"/>
    <mergeCell ref="O115:Q115"/>
    <mergeCell ref="R115:U115"/>
    <mergeCell ref="B91:U91"/>
    <mergeCell ref="B97:G97"/>
    <mergeCell ref="H97:N97"/>
    <mergeCell ref="O97:R98"/>
    <mergeCell ref="S97:U98"/>
    <mergeCell ref="B98:G98"/>
    <mergeCell ref="H98:N98"/>
    <mergeCell ref="B85:U85"/>
    <mergeCell ref="B86:U86"/>
    <mergeCell ref="B87:U87"/>
    <mergeCell ref="B88:U88"/>
    <mergeCell ref="B89:U89"/>
    <mergeCell ref="B90:U90"/>
    <mergeCell ref="B75:U75"/>
    <mergeCell ref="B76:U76"/>
    <mergeCell ref="B81:U81"/>
    <mergeCell ref="B82:U82"/>
    <mergeCell ref="B83:U83"/>
    <mergeCell ref="B84:U84"/>
    <mergeCell ref="B66:U66"/>
    <mergeCell ref="B67:U67"/>
    <mergeCell ref="B71:U71"/>
    <mergeCell ref="B72:U72"/>
    <mergeCell ref="B73:U73"/>
    <mergeCell ref="B74:U74"/>
    <mergeCell ref="B57:U57"/>
    <mergeCell ref="B62:U62"/>
    <mergeCell ref="B63:U63"/>
    <mergeCell ref="B64:U64"/>
    <mergeCell ref="B65:U65"/>
    <mergeCell ref="A12:U12"/>
    <mergeCell ref="B51:U51"/>
    <mergeCell ref="B52:U52"/>
    <mergeCell ref="B53:U53"/>
    <mergeCell ref="B54:U54"/>
    <mergeCell ref="B55:U55"/>
    <mergeCell ref="J3:P3"/>
    <mergeCell ref="Q3:R3"/>
    <mergeCell ref="S3:T3"/>
    <mergeCell ref="J4:M5"/>
    <mergeCell ref="Q4:R4"/>
    <mergeCell ref="S4:T4"/>
    <mergeCell ref="Q5:R5"/>
    <mergeCell ref="S5:T5"/>
    <mergeCell ref="B56:U56"/>
  </mergeCells>
  <phoneticPr fontId="4"/>
  <pageMargins left="0.70866141732283472" right="0.70866141732283472" top="0.74803149606299213" bottom="0.74803149606299213" header="0.31496062992125984" footer="0.31496062992125984"/>
  <pageSetup paperSize="9" scale="72" orientation="portrait" r:id="rId1"/>
  <rowBreaks count="3" manualBreakCount="3">
    <brk id="46" max="22" man="1"/>
    <brk id="94" max="16383" man="1"/>
    <brk id="149"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E691EF-21DE-4BFE-AEA0-71F424C1ECCB}">
  <sheetPr>
    <pageSetUpPr fitToPage="1"/>
  </sheetPr>
  <dimension ref="A1:N62"/>
  <sheetViews>
    <sheetView workbookViewId="0">
      <selection activeCell="L36" sqref="L36"/>
    </sheetView>
  </sheetViews>
  <sheetFormatPr defaultColWidth="9" defaultRowHeight="13.5" x14ac:dyDescent="0.15"/>
  <cols>
    <col min="1" max="1" width="13" style="8" bestFit="1" customWidth="1"/>
    <col min="2" max="2" width="19.25" style="8" bestFit="1" customWidth="1"/>
    <col min="3" max="3" width="9" style="8"/>
    <col min="4" max="4" width="20.125" style="8" customWidth="1"/>
    <col min="5" max="11" width="9" style="8"/>
    <col min="12" max="12" width="9" style="30"/>
    <col min="13" max="13" width="9" style="8"/>
    <col min="14" max="14" width="9" style="30"/>
    <col min="15" max="16384" width="9" style="8"/>
  </cols>
  <sheetData>
    <row r="1" spans="1:14" x14ac:dyDescent="0.15">
      <c r="A1" s="8" t="s">
        <v>232</v>
      </c>
      <c r="B1" s="8" t="s">
        <v>232</v>
      </c>
      <c r="D1" s="11" t="s">
        <v>232</v>
      </c>
      <c r="E1" s="11" t="s">
        <v>146</v>
      </c>
      <c r="H1" s="11" t="s">
        <v>146</v>
      </c>
      <c r="L1" s="8"/>
      <c r="N1" s="8"/>
    </row>
    <row r="2" spans="1:14" x14ac:dyDescent="0.15">
      <c r="A2" s="8" t="s">
        <v>233</v>
      </c>
      <c r="B2" s="11" t="s">
        <v>174</v>
      </c>
      <c r="D2" s="11" t="s">
        <v>174</v>
      </c>
      <c r="E2" s="11" t="s">
        <v>234</v>
      </c>
      <c r="F2" s="8">
        <v>9000</v>
      </c>
      <c r="H2" s="11" t="s">
        <v>175</v>
      </c>
      <c r="J2" s="8">
        <v>1</v>
      </c>
      <c r="L2" s="11" t="s">
        <v>10</v>
      </c>
      <c r="N2" s="8"/>
    </row>
    <row r="3" spans="1:14" x14ac:dyDescent="0.15">
      <c r="A3" s="8" t="s">
        <v>235</v>
      </c>
      <c r="B3" s="11" t="s">
        <v>179</v>
      </c>
      <c r="D3" s="11" t="s">
        <v>174</v>
      </c>
      <c r="E3" s="11" t="s">
        <v>236</v>
      </c>
      <c r="F3" s="8">
        <v>8000</v>
      </c>
      <c r="H3" s="11" t="s">
        <v>177</v>
      </c>
      <c r="J3" s="8">
        <v>2</v>
      </c>
      <c r="L3" s="11" t="s">
        <v>237</v>
      </c>
      <c r="N3" s="8"/>
    </row>
    <row r="4" spans="1:14" x14ac:dyDescent="0.15">
      <c r="A4" s="8" t="s">
        <v>238</v>
      </c>
      <c r="B4" s="11" t="s">
        <v>176</v>
      </c>
      <c r="D4" s="11" t="s">
        <v>174</v>
      </c>
      <c r="E4" s="11" t="s">
        <v>239</v>
      </c>
      <c r="F4" s="8">
        <v>7000</v>
      </c>
      <c r="H4" s="11" t="s">
        <v>239</v>
      </c>
      <c r="J4" s="8">
        <v>3</v>
      </c>
      <c r="L4" s="8"/>
      <c r="N4" s="8"/>
    </row>
    <row r="5" spans="1:14" x14ac:dyDescent="0.15">
      <c r="A5" s="8" t="s">
        <v>240</v>
      </c>
      <c r="B5" s="11" t="s">
        <v>178</v>
      </c>
      <c r="D5" s="11" t="s">
        <v>174</v>
      </c>
      <c r="E5" s="11" t="s">
        <v>180</v>
      </c>
      <c r="F5" s="8">
        <v>8000</v>
      </c>
      <c r="H5" s="11" t="s">
        <v>180</v>
      </c>
      <c r="L5" s="8"/>
      <c r="N5" s="8"/>
    </row>
    <row r="6" spans="1:14" x14ac:dyDescent="0.15">
      <c r="A6" s="8" t="s">
        <v>241</v>
      </c>
      <c r="B6" s="11" t="s">
        <v>198</v>
      </c>
      <c r="D6" s="11" t="s">
        <v>174</v>
      </c>
      <c r="E6" s="11" t="s">
        <v>181</v>
      </c>
      <c r="F6" s="8">
        <v>9000</v>
      </c>
      <c r="H6" s="11" t="s">
        <v>181</v>
      </c>
      <c r="L6" s="8"/>
      <c r="N6" s="8"/>
    </row>
    <row r="7" spans="1:14" x14ac:dyDescent="0.15">
      <c r="A7" s="8" t="s">
        <v>242</v>
      </c>
      <c r="B7" s="11" t="s">
        <v>199</v>
      </c>
      <c r="D7" s="11" t="s">
        <v>179</v>
      </c>
      <c r="E7" s="11" t="s">
        <v>234</v>
      </c>
      <c r="F7" s="8">
        <v>9000</v>
      </c>
      <c r="L7" s="8"/>
      <c r="N7" s="8"/>
    </row>
    <row r="8" spans="1:14" x14ac:dyDescent="0.15">
      <c r="A8" s="8" t="s">
        <v>243</v>
      </c>
      <c r="B8" s="11" t="s">
        <v>200</v>
      </c>
      <c r="D8" s="11" t="s">
        <v>179</v>
      </c>
      <c r="E8" s="11" t="s">
        <v>236</v>
      </c>
      <c r="F8" s="8">
        <v>8000</v>
      </c>
      <c r="L8" s="8"/>
      <c r="N8" s="8"/>
    </row>
    <row r="9" spans="1:14" x14ac:dyDescent="0.15">
      <c r="A9" s="8" t="s">
        <v>244</v>
      </c>
      <c r="B9" s="11" t="s">
        <v>201</v>
      </c>
      <c r="D9" s="11" t="s">
        <v>179</v>
      </c>
      <c r="E9" s="11" t="s">
        <v>239</v>
      </c>
      <c r="F9" s="8">
        <v>7000</v>
      </c>
      <c r="L9" s="8"/>
      <c r="N9" s="8"/>
    </row>
    <row r="10" spans="1:14" x14ac:dyDescent="0.15">
      <c r="A10" s="8" t="s">
        <v>245</v>
      </c>
      <c r="B10" s="11" t="s">
        <v>202</v>
      </c>
      <c r="D10" s="11" t="s">
        <v>179</v>
      </c>
      <c r="E10" s="11" t="s">
        <v>180</v>
      </c>
      <c r="F10" s="8">
        <v>8000</v>
      </c>
    </row>
    <row r="11" spans="1:14" x14ac:dyDescent="0.15">
      <c r="A11" s="8" t="s">
        <v>246</v>
      </c>
      <c r="B11" s="11" t="s">
        <v>203</v>
      </c>
      <c r="D11" s="11" t="s">
        <v>179</v>
      </c>
      <c r="E11" s="11" t="s">
        <v>181</v>
      </c>
      <c r="F11" s="8">
        <v>9000</v>
      </c>
    </row>
    <row r="12" spans="1:14" x14ac:dyDescent="0.15">
      <c r="A12" s="8" t="s">
        <v>223</v>
      </c>
      <c r="B12" s="8" t="s">
        <v>204</v>
      </c>
      <c r="D12" s="11" t="s">
        <v>176</v>
      </c>
      <c r="E12" s="11" t="s">
        <v>234</v>
      </c>
      <c r="F12" s="8">
        <v>9000</v>
      </c>
    </row>
    <row r="13" spans="1:14" x14ac:dyDescent="0.15">
      <c r="A13" s="8" t="s">
        <v>247</v>
      </c>
      <c r="B13" s="8" t="s">
        <v>205</v>
      </c>
      <c r="D13" s="11" t="s">
        <v>176</v>
      </c>
      <c r="E13" s="11" t="s">
        <v>236</v>
      </c>
      <c r="F13" s="8">
        <v>8000</v>
      </c>
    </row>
    <row r="14" spans="1:14" x14ac:dyDescent="0.15">
      <c r="A14" s="8" t="s">
        <v>1</v>
      </c>
      <c r="B14" s="8" t="s">
        <v>207</v>
      </c>
      <c r="D14" s="11" t="s">
        <v>176</v>
      </c>
      <c r="E14" s="11" t="s">
        <v>239</v>
      </c>
      <c r="F14" s="8">
        <v>7000</v>
      </c>
    </row>
    <row r="15" spans="1:14" x14ac:dyDescent="0.15">
      <c r="B15" s="8" t="s">
        <v>208</v>
      </c>
      <c r="D15" s="11" t="s">
        <v>176</v>
      </c>
      <c r="E15" s="11" t="s">
        <v>180</v>
      </c>
      <c r="F15" s="8">
        <v>8000</v>
      </c>
    </row>
    <row r="16" spans="1:14" x14ac:dyDescent="0.15">
      <c r="B16" s="8" t="s">
        <v>209</v>
      </c>
      <c r="D16" s="11" t="s">
        <v>176</v>
      </c>
      <c r="E16" s="11" t="s">
        <v>181</v>
      </c>
      <c r="F16" s="8">
        <v>9000</v>
      </c>
    </row>
    <row r="17" spans="2:6" x14ac:dyDescent="0.15">
      <c r="B17" s="8" t="s">
        <v>210</v>
      </c>
      <c r="D17" s="11" t="s">
        <v>198</v>
      </c>
      <c r="E17" s="11" t="s">
        <v>234</v>
      </c>
      <c r="F17" s="8">
        <v>9000</v>
      </c>
    </row>
    <row r="18" spans="2:6" x14ac:dyDescent="0.15">
      <c r="B18" s="8" t="s">
        <v>211</v>
      </c>
      <c r="D18" s="11" t="s">
        <v>198</v>
      </c>
      <c r="E18" s="11" t="s">
        <v>236</v>
      </c>
      <c r="F18" s="8">
        <v>8000</v>
      </c>
    </row>
    <row r="19" spans="2:6" x14ac:dyDescent="0.15">
      <c r="B19" s="8" t="s">
        <v>212</v>
      </c>
      <c r="D19" s="11" t="s">
        <v>198</v>
      </c>
      <c r="E19" s="11" t="s">
        <v>239</v>
      </c>
      <c r="F19" s="8">
        <v>7000</v>
      </c>
    </row>
    <row r="20" spans="2:6" x14ac:dyDescent="0.15">
      <c r="B20" s="8" t="s">
        <v>213</v>
      </c>
      <c r="D20" s="11" t="s">
        <v>198</v>
      </c>
      <c r="E20" s="11" t="s">
        <v>180</v>
      </c>
      <c r="F20" s="8">
        <v>8000</v>
      </c>
    </row>
    <row r="21" spans="2:6" x14ac:dyDescent="0.15">
      <c r="B21" s="8" t="s">
        <v>214</v>
      </c>
      <c r="D21" s="11" t="s">
        <v>198</v>
      </c>
      <c r="E21" s="11" t="s">
        <v>181</v>
      </c>
      <c r="F21" s="8">
        <v>9000</v>
      </c>
    </row>
    <row r="22" spans="2:6" x14ac:dyDescent="0.15">
      <c r="B22" s="8" t="s">
        <v>215</v>
      </c>
      <c r="D22" s="11" t="s">
        <v>199</v>
      </c>
      <c r="E22" s="11" t="s">
        <v>234</v>
      </c>
      <c r="F22" s="8">
        <v>9000</v>
      </c>
    </row>
    <row r="23" spans="2:6" x14ac:dyDescent="0.15">
      <c r="B23" s="8" t="s">
        <v>216</v>
      </c>
      <c r="D23" s="11" t="s">
        <v>199</v>
      </c>
      <c r="E23" s="11" t="s">
        <v>236</v>
      </c>
      <c r="F23" s="8">
        <v>8000</v>
      </c>
    </row>
    <row r="24" spans="2:6" x14ac:dyDescent="0.15">
      <c r="B24" s="8" t="s">
        <v>217</v>
      </c>
      <c r="D24" s="11" t="s">
        <v>199</v>
      </c>
      <c r="E24" s="11" t="s">
        <v>239</v>
      </c>
      <c r="F24" s="8">
        <v>7000</v>
      </c>
    </row>
    <row r="25" spans="2:6" x14ac:dyDescent="0.15">
      <c r="B25" s="8" t="s">
        <v>218</v>
      </c>
      <c r="D25" s="11" t="s">
        <v>199</v>
      </c>
      <c r="E25" s="11" t="s">
        <v>180</v>
      </c>
      <c r="F25" s="8">
        <v>8000</v>
      </c>
    </row>
    <row r="26" spans="2:6" x14ac:dyDescent="0.15">
      <c r="B26" s="8" t="s">
        <v>219</v>
      </c>
      <c r="D26" s="11" t="s">
        <v>199</v>
      </c>
      <c r="E26" s="11" t="s">
        <v>181</v>
      </c>
      <c r="F26" s="8">
        <v>9000</v>
      </c>
    </row>
    <row r="27" spans="2:6" x14ac:dyDescent="0.15">
      <c r="B27" s="8" t="s">
        <v>220</v>
      </c>
      <c r="D27" s="11" t="s">
        <v>200</v>
      </c>
      <c r="E27" s="11" t="s">
        <v>234</v>
      </c>
      <c r="F27" s="8">
        <v>9000</v>
      </c>
    </row>
    <row r="28" spans="2:6" x14ac:dyDescent="0.15">
      <c r="B28" s="8" t="s">
        <v>221</v>
      </c>
      <c r="D28" s="11" t="s">
        <v>200</v>
      </c>
      <c r="E28" s="11" t="s">
        <v>236</v>
      </c>
      <c r="F28" s="8">
        <v>8000</v>
      </c>
    </row>
    <row r="29" spans="2:6" x14ac:dyDescent="0.15">
      <c r="B29" s="8" t="s">
        <v>222</v>
      </c>
      <c r="D29" s="11" t="s">
        <v>200</v>
      </c>
      <c r="E29" s="11" t="s">
        <v>239</v>
      </c>
      <c r="F29" s="8">
        <v>7000</v>
      </c>
    </row>
    <row r="30" spans="2:6" x14ac:dyDescent="0.15">
      <c r="B30" s="8" t="s">
        <v>223</v>
      </c>
      <c r="D30" s="11" t="s">
        <v>200</v>
      </c>
      <c r="E30" s="11" t="s">
        <v>180</v>
      </c>
      <c r="F30" s="8">
        <v>8000</v>
      </c>
    </row>
    <row r="31" spans="2:6" x14ac:dyDescent="0.15">
      <c r="B31" s="8" t="s">
        <v>224</v>
      </c>
      <c r="D31" s="11" t="s">
        <v>200</v>
      </c>
      <c r="E31" s="11" t="s">
        <v>181</v>
      </c>
      <c r="F31" s="8">
        <v>9000</v>
      </c>
    </row>
    <row r="32" spans="2:6" x14ac:dyDescent="0.15">
      <c r="B32" s="8" t="s">
        <v>225</v>
      </c>
      <c r="D32" s="11" t="s">
        <v>178</v>
      </c>
      <c r="F32" s="8">
        <v>1000</v>
      </c>
    </row>
    <row r="33" spans="2:6" x14ac:dyDescent="0.15">
      <c r="B33" s="8" t="s">
        <v>226</v>
      </c>
      <c r="D33" s="11" t="s">
        <v>201</v>
      </c>
      <c r="F33" s="8">
        <v>1000</v>
      </c>
    </row>
    <row r="34" spans="2:6" x14ac:dyDescent="0.15">
      <c r="B34" s="8" t="s">
        <v>227</v>
      </c>
      <c r="D34" s="11" t="s">
        <v>202</v>
      </c>
      <c r="F34" s="8">
        <v>8000</v>
      </c>
    </row>
    <row r="35" spans="2:6" x14ac:dyDescent="0.15">
      <c r="B35" s="8" t="s">
        <v>228</v>
      </c>
      <c r="D35" s="11" t="s">
        <v>203</v>
      </c>
      <c r="F35" s="8">
        <v>1000</v>
      </c>
    </row>
    <row r="36" spans="2:6" x14ac:dyDescent="0.15">
      <c r="B36" s="8" t="s">
        <v>229</v>
      </c>
      <c r="D36" s="8" t="s">
        <v>204</v>
      </c>
      <c r="F36" s="8">
        <v>8000</v>
      </c>
    </row>
    <row r="37" spans="2:6" x14ac:dyDescent="0.15">
      <c r="B37" s="8" t="s">
        <v>230</v>
      </c>
      <c r="D37" s="8" t="s">
        <v>205</v>
      </c>
      <c r="F37" s="8">
        <v>1000</v>
      </c>
    </row>
    <row r="38" spans="2:6" x14ac:dyDescent="0.15">
      <c r="B38" s="8" t="s">
        <v>231</v>
      </c>
      <c r="D38" s="8" t="s">
        <v>207</v>
      </c>
      <c r="F38" s="8">
        <v>8000</v>
      </c>
    </row>
    <row r="39" spans="2:6" x14ac:dyDescent="0.15">
      <c r="D39" s="8" t="s">
        <v>208</v>
      </c>
      <c r="F39" s="8">
        <v>1000</v>
      </c>
    </row>
    <row r="40" spans="2:6" x14ac:dyDescent="0.15">
      <c r="D40" s="8" t="s">
        <v>209</v>
      </c>
      <c r="F40" s="8">
        <v>1000</v>
      </c>
    </row>
    <row r="41" spans="2:6" x14ac:dyDescent="0.15">
      <c r="D41" s="8" t="s">
        <v>210</v>
      </c>
      <c r="F41" s="8">
        <v>1000</v>
      </c>
    </row>
    <row r="42" spans="2:6" x14ac:dyDescent="0.15">
      <c r="D42" s="8" t="s">
        <v>211</v>
      </c>
      <c r="F42" s="8">
        <v>1000</v>
      </c>
    </row>
    <row r="43" spans="2:6" x14ac:dyDescent="0.15">
      <c r="D43" s="8" t="s">
        <v>212</v>
      </c>
      <c r="F43" s="8">
        <v>1000</v>
      </c>
    </row>
    <row r="44" spans="2:6" x14ac:dyDescent="0.15">
      <c r="D44" s="8" t="s">
        <v>213</v>
      </c>
      <c r="F44" s="8">
        <v>1000</v>
      </c>
    </row>
    <row r="45" spans="2:6" x14ac:dyDescent="0.15">
      <c r="D45" s="8" t="s">
        <v>214</v>
      </c>
      <c r="F45" s="8">
        <v>1000</v>
      </c>
    </row>
    <row r="46" spans="2:6" x14ac:dyDescent="0.15">
      <c r="D46" s="8" t="s">
        <v>215</v>
      </c>
      <c r="F46" s="8">
        <v>1000</v>
      </c>
    </row>
    <row r="47" spans="2:6" x14ac:dyDescent="0.15">
      <c r="D47" s="8" t="s">
        <v>216</v>
      </c>
      <c r="F47" s="8">
        <v>1000</v>
      </c>
    </row>
    <row r="48" spans="2:6" x14ac:dyDescent="0.15">
      <c r="D48" s="8" t="s">
        <v>217</v>
      </c>
      <c r="F48" s="8">
        <v>1000</v>
      </c>
    </row>
    <row r="49" spans="4:6" x14ac:dyDescent="0.15">
      <c r="D49" s="8" t="s">
        <v>218</v>
      </c>
      <c r="F49" s="8">
        <v>1000</v>
      </c>
    </row>
    <row r="50" spans="4:6" x14ac:dyDescent="0.15">
      <c r="D50" s="8" t="s">
        <v>219</v>
      </c>
      <c r="F50" s="8">
        <v>1000</v>
      </c>
    </row>
    <row r="51" spans="4:6" x14ac:dyDescent="0.15">
      <c r="D51" s="8" t="s">
        <v>220</v>
      </c>
      <c r="F51" s="8">
        <v>1000</v>
      </c>
    </row>
    <row r="52" spans="4:6" x14ac:dyDescent="0.15">
      <c r="D52" s="8" t="s">
        <v>221</v>
      </c>
      <c r="F52" s="8">
        <v>1000</v>
      </c>
    </row>
    <row r="53" spans="4:6" x14ac:dyDescent="0.15">
      <c r="D53" s="8" t="s">
        <v>222</v>
      </c>
      <c r="F53" s="8">
        <v>1000</v>
      </c>
    </row>
    <row r="54" spans="4:6" x14ac:dyDescent="0.15">
      <c r="D54" s="8" t="s">
        <v>223</v>
      </c>
      <c r="F54" s="8">
        <v>1000</v>
      </c>
    </row>
    <row r="55" spans="4:6" x14ac:dyDescent="0.15">
      <c r="D55" s="8" t="s">
        <v>224</v>
      </c>
      <c r="F55" s="8">
        <v>200</v>
      </c>
    </row>
    <row r="56" spans="4:6" x14ac:dyDescent="0.15">
      <c r="D56" s="8" t="s">
        <v>225</v>
      </c>
      <c r="F56" s="8">
        <v>200</v>
      </c>
    </row>
    <row r="57" spans="4:6" x14ac:dyDescent="0.15">
      <c r="D57" s="8" t="s">
        <v>226</v>
      </c>
      <c r="F57" s="8">
        <v>200</v>
      </c>
    </row>
    <row r="58" spans="4:6" x14ac:dyDescent="0.15">
      <c r="D58" s="8" t="s">
        <v>227</v>
      </c>
      <c r="F58" s="8">
        <v>200</v>
      </c>
    </row>
    <row r="59" spans="4:6" x14ac:dyDescent="0.15">
      <c r="D59" s="8" t="s">
        <v>228</v>
      </c>
      <c r="F59" s="8">
        <v>200</v>
      </c>
    </row>
    <row r="60" spans="4:6" x14ac:dyDescent="0.15">
      <c r="D60" s="8" t="s">
        <v>229</v>
      </c>
      <c r="F60" s="8">
        <v>200</v>
      </c>
    </row>
    <row r="61" spans="4:6" x14ac:dyDescent="0.15">
      <c r="D61" s="8" t="s">
        <v>230</v>
      </c>
      <c r="F61" s="8">
        <v>200</v>
      </c>
    </row>
    <row r="62" spans="4:6" x14ac:dyDescent="0.15">
      <c r="D62" s="8" t="s">
        <v>231</v>
      </c>
      <c r="F62" s="8">
        <v>200</v>
      </c>
    </row>
  </sheetData>
  <sheetProtection algorithmName="SHA-512" hashValue="S9WB3bHGZZzQ1Krokj2vEllT2vfzaG0sNGPYEmXaLplQykKmvHZnNe5tzrE4HR2LXRkgUXyka1vtm45iX+RxBg==" saltValue="QKTMUm6gf2Hg1krPj0vg2w==" spinCount="100000" sheet="1" formatCells="0" formatColumns="0" formatRows="0" insertColumns="0" insertRows="0" insertHyperlinks="0" deleteColumns="0" deleteRows="0" sort="0" autoFilter="0" pivotTables="0"/>
  <phoneticPr fontId="4"/>
  <pageMargins left="0.7" right="0.7" top="0.75" bottom="0.75" header="0.3" footer="0.3"/>
  <pageSetup paperSize="9" scale="63" fitToWidth="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42C55E-8CB3-4DA9-8E51-07E04B58B2A0}">
  <sheetPr codeName="Sheet12">
    <tabColor rgb="FF92D050"/>
  </sheetPr>
  <dimension ref="B2:AE106"/>
  <sheetViews>
    <sheetView showGridLines="0" showZeros="0" view="pageBreakPreview" zoomScaleNormal="85" zoomScaleSheetLayoutView="100" workbookViewId="0">
      <selection sqref="A1:XFD1048576"/>
    </sheetView>
  </sheetViews>
  <sheetFormatPr defaultColWidth="9" defaultRowHeight="12" x14ac:dyDescent="0.15"/>
  <cols>
    <col min="1" max="2" width="2.5" style="322" customWidth="1"/>
    <col min="3" max="3" width="12.5" style="322" customWidth="1"/>
    <col min="4" max="7" width="10.25" style="322" customWidth="1"/>
    <col min="8" max="8" width="10.5" style="322" customWidth="1"/>
    <col min="9" max="9" width="3.125" style="322" customWidth="1"/>
    <col min="10" max="10" width="8.5" style="322" customWidth="1"/>
    <col min="11" max="12" width="10.5" style="322" customWidth="1"/>
    <col min="13" max="13" width="10.25" style="322" customWidth="1"/>
    <col min="14" max="15" width="10.5" style="322" customWidth="1"/>
    <col min="16" max="16" width="12.125" style="322" customWidth="1"/>
    <col min="17" max="17" width="10.5" style="322" customWidth="1"/>
    <col min="18" max="18" width="9.5" style="322" customWidth="1"/>
    <col min="19" max="19" width="12" style="322" customWidth="1"/>
    <col min="20" max="20" width="10" style="322" customWidth="1"/>
    <col min="21" max="21" width="1" style="322" customWidth="1"/>
    <col min="22" max="22" width="1.5" style="322" customWidth="1"/>
    <col min="23" max="16384" width="9" style="322"/>
  </cols>
  <sheetData>
    <row r="2" spans="2:26" ht="18.75" customHeight="1" x14ac:dyDescent="0.15">
      <c r="B2" s="860" t="s">
        <v>561</v>
      </c>
      <c r="C2" s="860"/>
      <c r="D2" s="860"/>
      <c r="E2" s="860"/>
      <c r="F2" s="860"/>
      <c r="G2" s="860"/>
      <c r="H2" s="860"/>
      <c r="I2" s="860"/>
      <c r="J2" s="860"/>
      <c r="K2" s="860"/>
      <c r="L2" s="860"/>
      <c r="M2" s="860"/>
      <c r="N2" s="860"/>
      <c r="O2" s="860"/>
      <c r="P2" s="860"/>
      <c r="Q2" s="860"/>
      <c r="R2" s="860"/>
      <c r="S2" s="860"/>
      <c r="T2" s="860"/>
      <c r="U2" s="426"/>
    </row>
    <row r="3" spans="2:26" ht="12" customHeight="1" x14ac:dyDescent="0.15">
      <c r="Q3" s="427"/>
    </row>
    <row r="4" spans="2:26" ht="18" customHeight="1" x14ac:dyDescent="0.15">
      <c r="B4" s="428" t="s">
        <v>729</v>
      </c>
      <c r="C4" s="428"/>
      <c r="J4" s="429" t="s">
        <v>730</v>
      </c>
      <c r="K4" s="429"/>
      <c r="L4" s="429"/>
      <c r="M4" s="429"/>
      <c r="N4" s="429"/>
      <c r="O4" s="425" t="s">
        <v>0</v>
      </c>
      <c r="Q4" s="990"/>
      <c r="Z4" s="430"/>
    </row>
    <row r="5" spans="2:26" ht="15" customHeight="1" x14ac:dyDescent="0.15">
      <c r="B5" s="958"/>
      <c r="C5" s="959"/>
      <c r="D5" s="959"/>
      <c r="E5" s="959"/>
      <c r="F5" s="960"/>
      <c r="G5" s="431"/>
      <c r="H5" s="431"/>
      <c r="J5" s="971" t="s">
        <v>63</v>
      </c>
      <c r="K5" s="972"/>
      <c r="L5" s="972"/>
      <c r="M5" s="973"/>
      <c r="N5" s="973"/>
      <c r="O5" s="974"/>
      <c r="Q5" s="990"/>
    </row>
    <row r="6" spans="2:26" ht="15" customHeight="1" x14ac:dyDescent="0.15">
      <c r="B6" s="961"/>
      <c r="C6" s="962"/>
      <c r="D6" s="962"/>
      <c r="E6" s="962"/>
      <c r="F6" s="963"/>
      <c r="G6" s="431"/>
      <c r="H6" s="431"/>
      <c r="J6" s="946"/>
      <c r="K6" s="943"/>
      <c r="L6" s="944"/>
      <c r="M6" s="883" t="s">
        <v>140</v>
      </c>
      <c r="N6" s="884"/>
      <c r="O6" s="885"/>
      <c r="Q6" s="990"/>
    </row>
    <row r="7" spans="2:26" ht="30" customHeight="1" x14ac:dyDescent="0.15">
      <c r="C7" s="431"/>
      <c r="D7" s="431"/>
      <c r="E7" s="431"/>
      <c r="F7" s="431"/>
      <c r="G7" s="431"/>
      <c r="H7" s="431"/>
      <c r="I7" s="435"/>
      <c r="J7" s="975">
        <f>K37+K47+K57+K67+K77+K87</f>
        <v>0</v>
      </c>
      <c r="K7" s="976"/>
      <c r="L7" s="977"/>
      <c r="M7" s="975">
        <f>M37+M47+M57+M67+M77+M87</f>
        <v>0</v>
      </c>
      <c r="N7" s="976"/>
      <c r="O7" s="977"/>
      <c r="Q7" s="436"/>
    </row>
    <row r="8" spans="2:26" ht="12" customHeight="1" x14ac:dyDescent="0.15"/>
    <row r="9" spans="2:26" ht="12" customHeight="1" x14ac:dyDescent="0.15">
      <c r="B9" s="428" t="s">
        <v>731</v>
      </c>
      <c r="C9" s="428"/>
      <c r="J9" s="428" t="s">
        <v>732</v>
      </c>
    </row>
    <row r="10" spans="2:26" ht="12" customHeight="1" x14ac:dyDescent="0.15">
      <c r="B10" s="981"/>
      <c r="C10" s="982"/>
      <c r="D10" s="982"/>
      <c r="E10" s="982"/>
      <c r="F10" s="982"/>
      <c r="G10" s="982"/>
      <c r="H10" s="983"/>
      <c r="I10" s="431"/>
      <c r="J10" s="437"/>
      <c r="K10" s="438"/>
      <c r="L10" s="438"/>
      <c r="M10" s="438"/>
      <c r="N10" s="438"/>
      <c r="O10" s="438"/>
      <c r="P10" s="438"/>
      <c r="Q10" s="438"/>
      <c r="R10" s="439"/>
      <c r="S10" s="431"/>
      <c r="T10" s="431"/>
      <c r="U10" s="440"/>
    </row>
    <row r="11" spans="2:26" ht="12" customHeight="1" x14ac:dyDescent="0.15">
      <c r="B11" s="984"/>
      <c r="C11" s="985"/>
      <c r="D11" s="985"/>
      <c r="E11" s="985"/>
      <c r="F11" s="985"/>
      <c r="G11" s="985"/>
      <c r="H11" s="986"/>
      <c r="I11" s="431"/>
      <c r="J11" s="441"/>
      <c r="K11" s="431"/>
      <c r="L11" s="431"/>
      <c r="M11" s="431"/>
      <c r="N11" s="431"/>
      <c r="O11" s="431"/>
      <c r="P11" s="431"/>
      <c r="Q11" s="431"/>
      <c r="R11" s="442"/>
      <c r="S11" s="431"/>
      <c r="T11" s="431"/>
      <c r="U11" s="440"/>
    </row>
    <row r="12" spans="2:26" ht="12" customHeight="1" x14ac:dyDescent="0.15">
      <c r="B12" s="984"/>
      <c r="C12" s="985"/>
      <c r="D12" s="985"/>
      <c r="E12" s="985"/>
      <c r="F12" s="985"/>
      <c r="G12" s="985"/>
      <c r="H12" s="986"/>
      <c r="I12" s="431"/>
      <c r="J12" s="441"/>
      <c r="K12" s="431"/>
      <c r="L12" s="431"/>
      <c r="M12" s="431"/>
      <c r="N12" s="431"/>
      <c r="O12" s="431"/>
      <c r="P12" s="431"/>
      <c r="Q12" s="431"/>
      <c r="R12" s="442"/>
      <c r="S12" s="431"/>
      <c r="T12" s="431"/>
      <c r="U12" s="440"/>
    </row>
    <row r="13" spans="2:26" ht="12" customHeight="1" x14ac:dyDescent="0.15">
      <c r="B13" s="984"/>
      <c r="C13" s="985"/>
      <c r="D13" s="985"/>
      <c r="E13" s="985"/>
      <c r="F13" s="985"/>
      <c r="G13" s="985"/>
      <c r="H13" s="986"/>
      <c r="I13" s="431"/>
      <c r="J13" s="441"/>
      <c r="K13" s="431"/>
      <c r="L13" s="431"/>
      <c r="M13" s="431"/>
      <c r="N13" s="431"/>
      <c r="O13" s="431"/>
      <c r="P13" s="431"/>
      <c r="Q13" s="431"/>
      <c r="R13" s="442"/>
      <c r="S13" s="431"/>
      <c r="T13" s="431"/>
      <c r="U13" s="440"/>
    </row>
    <row r="14" spans="2:26" ht="12" customHeight="1" x14ac:dyDescent="0.15">
      <c r="B14" s="984"/>
      <c r="C14" s="985"/>
      <c r="D14" s="985"/>
      <c r="E14" s="985"/>
      <c r="F14" s="985"/>
      <c r="G14" s="985"/>
      <c r="H14" s="986"/>
      <c r="J14" s="443"/>
      <c r="R14" s="444"/>
    </row>
    <row r="15" spans="2:26" ht="12" customHeight="1" x14ac:dyDescent="0.15">
      <c r="B15" s="984"/>
      <c r="C15" s="985"/>
      <c r="D15" s="985"/>
      <c r="E15" s="985"/>
      <c r="F15" s="985"/>
      <c r="G15" s="985"/>
      <c r="H15" s="986"/>
      <c r="J15" s="443"/>
      <c r="R15" s="444"/>
    </row>
    <row r="16" spans="2:26" ht="12" customHeight="1" x14ac:dyDescent="0.15">
      <c r="B16" s="984"/>
      <c r="C16" s="985"/>
      <c r="D16" s="985"/>
      <c r="E16" s="985"/>
      <c r="F16" s="985"/>
      <c r="G16" s="985"/>
      <c r="H16" s="986"/>
      <c r="J16" s="443"/>
      <c r="K16" s="445" t="s">
        <v>733</v>
      </c>
      <c r="L16" s="445"/>
      <c r="M16" s="445"/>
      <c r="N16" s="445"/>
      <c r="O16" s="445"/>
      <c r="P16" s="445"/>
      <c r="R16" s="444"/>
    </row>
    <row r="17" spans="2:31" ht="12" customHeight="1" x14ac:dyDescent="0.15">
      <c r="B17" s="984"/>
      <c r="C17" s="985"/>
      <c r="D17" s="985"/>
      <c r="E17" s="985"/>
      <c r="F17" s="985"/>
      <c r="G17" s="985"/>
      <c r="H17" s="986"/>
      <c r="J17" s="443"/>
      <c r="K17" s="446" t="s">
        <v>248</v>
      </c>
      <c r="L17" s="446" t="s">
        <v>249</v>
      </c>
      <c r="M17" s="446" t="s">
        <v>250</v>
      </c>
      <c r="N17" s="446" t="s">
        <v>251</v>
      </c>
      <c r="O17" s="446" t="s">
        <v>252</v>
      </c>
      <c r="P17" s="446" t="s">
        <v>253</v>
      </c>
      <c r="R17" s="444"/>
      <c r="Y17" s="445"/>
      <c r="Z17" s="445"/>
      <c r="AA17" s="445"/>
      <c r="AB17" s="445"/>
      <c r="AC17" s="445"/>
      <c r="AD17" s="445"/>
      <c r="AE17" s="445"/>
    </row>
    <row r="18" spans="2:31" ht="12" customHeight="1" x14ac:dyDescent="0.15">
      <c r="B18" s="984"/>
      <c r="C18" s="985"/>
      <c r="D18" s="985"/>
      <c r="E18" s="985"/>
      <c r="F18" s="985"/>
      <c r="G18" s="985"/>
      <c r="H18" s="986"/>
      <c r="I18" s="445"/>
      <c r="J18" s="447"/>
      <c r="K18" s="448"/>
      <c r="L18" s="449"/>
      <c r="M18" s="449"/>
      <c r="N18" s="449"/>
      <c r="O18" s="449"/>
      <c r="P18" s="449"/>
      <c r="Q18" s="445"/>
      <c r="R18" s="450"/>
      <c r="S18" s="445"/>
      <c r="T18" s="445"/>
      <c r="U18" s="451"/>
      <c r="AE18" s="445"/>
    </row>
    <row r="19" spans="2:31" ht="12" customHeight="1" x14ac:dyDescent="0.15">
      <c r="B19" s="984"/>
      <c r="C19" s="985"/>
      <c r="D19" s="985"/>
      <c r="E19" s="985"/>
      <c r="F19" s="985"/>
      <c r="G19" s="985"/>
      <c r="H19" s="986"/>
      <c r="I19" s="445"/>
      <c r="J19" s="447"/>
      <c r="K19" s="448"/>
      <c r="L19" s="449"/>
      <c r="M19" s="449"/>
      <c r="N19" s="449"/>
      <c r="O19" s="449"/>
      <c r="P19" s="449"/>
      <c r="Q19" s="445"/>
      <c r="R19" s="450"/>
      <c r="S19" s="445"/>
      <c r="T19" s="445"/>
      <c r="U19" s="451"/>
      <c r="AE19" s="452"/>
    </row>
    <row r="20" spans="2:31" ht="12" customHeight="1" x14ac:dyDescent="0.15">
      <c r="B20" s="984"/>
      <c r="C20" s="985"/>
      <c r="D20" s="985"/>
      <c r="E20" s="985"/>
      <c r="F20" s="985"/>
      <c r="G20" s="985"/>
      <c r="H20" s="986"/>
      <c r="J20" s="443"/>
      <c r="K20" s="453"/>
      <c r="L20" s="453"/>
      <c r="M20" s="453"/>
      <c r="N20" s="453"/>
      <c r="O20" s="453"/>
      <c r="P20" s="453"/>
      <c r="Q20" s="445"/>
      <c r="R20" s="450"/>
      <c r="S20" s="445"/>
      <c r="T20" s="445"/>
      <c r="U20" s="451"/>
      <c r="AE20" s="454"/>
    </row>
    <row r="21" spans="2:31" ht="12" customHeight="1" x14ac:dyDescent="0.15">
      <c r="B21" s="984"/>
      <c r="C21" s="985"/>
      <c r="D21" s="985"/>
      <c r="E21" s="985"/>
      <c r="F21" s="985"/>
      <c r="G21" s="985"/>
      <c r="H21" s="986"/>
      <c r="J21" s="443"/>
      <c r="K21" s="455" t="s">
        <v>254</v>
      </c>
      <c r="L21" s="455"/>
      <c r="M21" s="455"/>
      <c r="N21" s="455"/>
      <c r="O21" s="455"/>
      <c r="P21" s="455"/>
      <c r="Q21" s="445"/>
      <c r="R21" s="450"/>
      <c r="S21" s="445"/>
      <c r="T21" s="445"/>
      <c r="U21" s="451"/>
      <c r="AE21" s="454"/>
    </row>
    <row r="22" spans="2:31" ht="12" customHeight="1" x14ac:dyDescent="0.15">
      <c r="B22" s="987"/>
      <c r="C22" s="988"/>
      <c r="D22" s="988"/>
      <c r="E22" s="988"/>
      <c r="F22" s="988"/>
      <c r="G22" s="988"/>
      <c r="H22" s="989"/>
      <c r="J22" s="456"/>
      <c r="K22" s="457"/>
      <c r="L22" s="457"/>
      <c r="M22" s="457"/>
      <c r="N22" s="457"/>
      <c r="O22" s="457"/>
      <c r="P22" s="457"/>
      <c r="Q22" s="457"/>
      <c r="R22" s="458"/>
      <c r="S22" s="445"/>
      <c r="T22" s="445"/>
      <c r="U22" s="451"/>
      <c r="AE22" s="454"/>
    </row>
    <row r="23" spans="2:31" ht="12.95" customHeight="1" x14ac:dyDescent="0.15">
      <c r="B23" s="978" t="s">
        <v>141</v>
      </c>
      <c r="C23" s="978"/>
      <c r="D23" s="978"/>
      <c r="E23" s="978"/>
      <c r="F23" s="978"/>
      <c r="G23" s="978"/>
      <c r="H23" s="978"/>
      <c r="I23" s="428"/>
      <c r="J23" s="428" t="s">
        <v>255</v>
      </c>
      <c r="K23" s="445"/>
      <c r="L23" s="445"/>
      <c r="M23" s="445"/>
      <c r="N23" s="445"/>
      <c r="O23" s="445"/>
      <c r="P23" s="445"/>
      <c r="Q23" s="445"/>
      <c r="R23" s="445"/>
      <c r="S23" s="445"/>
      <c r="T23" s="445"/>
      <c r="U23" s="451"/>
      <c r="AE23" s="454"/>
    </row>
    <row r="24" spans="2:31" ht="12.95" customHeight="1" x14ac:dyDescent="0.15">
      <c r="B24" s="979"/>
      <c r="C24" s="979"/>
      <c r="D24" s="979"/>
      <c r="E24" s="979"/>
      <c r="F24" s="979"/>
      <c r="G24" s="979"/>
      <c r="H24" s="979"/>
      <c r="I24" s="428"/>
      <c r="J24" s="980"/>
      <c r="K24" s="980"/>
      <c r="L24" s="980"/>
      <c r="M24" s="980"/>
      <c r="N24" s="980"/>
      <c r="O24" s="980"/>
      <c r="P24" s="980"/>
      <c r="Q24" s="980"/>
      <c r="R24" s="980"/>
      <c r="S24" s="445"/>
      <c r="T24" s="445"/>
      <c r="U24" s="451"/>
      <c r="AE24" s="454"/>
    </row>
    <row r="25" spans="2:31" ht="12.95" customHeight="1" x14ac:dyDescent="0.15">
      <c r="B25" s="979" t="s">
        <v>142</v>
      </c>
      <c r="C25" s="979"/>
      <c r="D25" s="979"/>
      <c r="E25" s="979"/>
      <c r="F25" s="979"/>
      <c r="G25" s="979"/>
      <c r="H25" s="979"/>
      <c r="I25" s="428"/>
      <c r="J25" s="980"/>
      <c r="K25" s="980"/>
      <c r="L25" s="980"/>
      <c r="M25" s="980"/>
      <c r="N25" s="980"/>
      <c r="O25" s="980"/>
      <c r="P25" s="980"/>
      <c r="Q25" s="980"/>
      <c r="R25" s="980"/>
      <c r="S25" s="445"/>
      <c r="T25" s="445"/>
      <c r="U25" s="451"/>
      <c r="AE25" s="454"/>
    </row>
    <row r="26" spans="2:31" ht="12.95" customHeight="1" x14ac:dyDescent="0.15">
      <c r="B26" s="979"/>
      <c r="C26" s="979"/>
      <c r="D26" s="979"/>
      <c r="E26" s="979"/>
      <c r="F26" s="979"/>
      <c r="G26" s="979"/>
      <c r="H26" s="979"/>
      <c r="I26" s="428"/>
      <c r="J26" s="428"/>
      <c r="K26" s="445"/>
      <c r="L26" s="445"/>
      <c r="M26" s="445"/>
      <c r="N26" s="445"/>
      <c r="O26" s="445"/>
      <c r="P26" s="445"/>
      <c r="Q26" s="445"/>
      <c r="R26" s="445"/>
      <c r="S26" s="445"/>
      <c r="T26" s="445"/>
      <c r="U26" s="451"/>
      <c r="AE26" s="454"/>
    </row>
    <row r="27" spans="2:31" ht="12" customHeight="1" x14ac:dyDescent="0.15">
      <c r="B27" s="440"/>
      <c r="C27" s="440"/>
      <c r="D27" s="440"/>
      <c r="E27" s="440"/>
      <c r="F27" s="440"/>
      <c r="G27" s="440"/>
      <c r="H27" s="440"/>
      <c r="K27" s="445"/>
      <c r="L27" s="445"/>
      <c r="M27" s="445"/>
      <c r="N27" s="445"/>
      <c r="O27" s="445"/>
      <c r="P27" s="445"/>
      <c r="Q27" s="445"/>
      <c r="R27" s="445"/>
      <c r="S27" s="445"/>
      <c r="T27" s="445"/>
      <c r="U27" s="451"/>
      <c r="AE27" s="454"/>
    </row>
    <row r="28" spans="2:31" ht="12" customHeight="1" x14ac:dyDescent="0.15">
      <c r="B28" s="461" t="s">
        <v>256</v>
      </c>
      <c r="C28" s="461"/>
    </row>
    <row r="29" spans="2:31" ht="18.75" customHeight="1" thickBot="1" x14ac:dyDescent="0.2">
      <c r="B29" s="435" t="s">
        <v>734</v>
      </c>
      <c r="C29" s="435"/>
      <c r="D29" s="429"/>
      <c r="E29" s="429"/>
      <c r="F29" s="429"/>
      <c r="G29" s="429"/>
      <c r="H29" s="429"/>
      <c r="I29" s="429"/>
      <c r="J29" s="429"/>
      <c r="K29" s="429"/>
      <c r="L29" s="430"/>
      <c r="M29" s="430"/>
      <c r="N29" s="430"/>
      <c r="O29" s="430"/>
      <c r="P29" s="430"/>
      <c r="Q29" s="430"/>
      <c r="R29" s="430"/>
      <c r="V29" s="429"/>
    </row>
    <row r="30" spans="2:31" ht="18" customHeight="1" x14ac:dyDescent="0.15">
      <c r="B30" s="939" t="s">
        <v>135</v>
      </c>
      <c r="C30" s="940"/>
      <c r="D30" s="940"/>
      <c r="E30" s="940"/>
      <c r="F30" s="940"/>
      <c r="G30" s="940"/>
      <c r="H30" s="940"/>
      <c r="I30" s="940"/>
      <c r="J30" s="941"/>
      <c r="K30" s="945" t="s">
        <v>63</v>
      </c>
      <c r="L30" s="940"/>
      <c r="M30" s="462"/>
      <c r="N30" s="463"/>
      <c r="O30" s="945" t="s">
        <v>136</v>
      </c>
      <c r="P30" s="940"/>
      <c r="Q30" s="940"/>
      <c r="R30" s="947"/>
      <c r="V30" s="430"/>
      <c r="W30" s="430"/>
      <c r="X30" s="430"/>
      <c r="Y30" s="430"/>
    </row>
    <row r="31" spans="2:31" ht="18" customHeight="1" x14ac:dyDescent="0.15">
      <c r="B31" s="942"/>
      <c r="C31" s="943"/>
      <c r="D31" s="943"/>
      <c r="E31" s="943"/>
      <c r="F31" s="943"/>
      <c r="G31" s="943"/>
      <c r="H31" s="943"/>
      <c r="I31" s="943"/>
      <c r="J31" s="944"/>
      <c r="K31" s="946"/>
      <c r="L31" s="943"/>
      <c r="M31" s="883" t="s">
        <v>65</v>
      </c>
      <c r="N31" s="885"/>
      <c r="O31" s="946"/>
      <c r="P31" s="943"/>
      <c r="Q31" s="943"/>
      <c r="R31" s="948"/>
    </row>
    <row r="32" spans="2:31" ht="13.5" x14ac:dyDescent="0.15">
      <c r="B32" s="951" t="s">
        <v>138</v>
      </c>
      <c r="C32" s="952"/>
      <c r="D32" s="952"/>
      <c r="E32" s="952"/>
      <c r="F32" s="952"/>
      <c r="G32" s="952"/>
      <c r="H32" s="952"/>
      <c r="I32" s="952"/>
      <c r="J32" s="953"/>
      <c r="K32" s="909" t="s">
        <v>137</v>
      </c>
      <c r="L32" s="910"/>
      <c r="M32" s="909" t="s">
        <v>137</v>
      </c>
      <c r="N32" s="910"/>
      <c r="O32" s="899"/>
      <c r="P32" s="900"/>
      <c r="Q32" s="900"/>
      <c r="R32" s="901"/>
    </row>
    <row r="33" spans="2:25" ht="13.5" x14ac:dyDescent="0.15">
      <c r="B33" s="954"/>
      <c r="C33" s="934"/>
      <c r="D33" s="934"/>
      <c r="E33" s="934"/>
      <c r="F33" s="934"/>
      <c r="G33" s="934"/>
      <c r="H33" s="934"/>
      <c r="I33" s="934"/>
      <c r="J33" s="955"/>
      <c r="K33" s="464"/>
      <c r="L33" s="465"/>
      <c r="M33" s="897"/>
      <c r="N33" s="898"/>
      <c r="O33" s="902"/>
      <c r="P33" s="903"/>
      <c r="Q33" s="903"/>
      <c r="R33" s="904"/>
    </row>
    <row r="34" spans="2:25" ht="13.5" x14ac:dyDescent="0.15">
      <c r="B34" s="954"/>
      <c r="C34" s="934"/>
      <c r="D34" s="934"/>
      <c r="E34" s="934"/>
      <c r="F34" s="934"/>
      <c r="G34" s="934"/>
      <c r="H34" s="934"/>
      <c r="I34" s="934"/>
      <c r="J34" s="955"/>
      <c r="K34" s="464"/>
      <c r="L34" s="465"/>
      <c r="M34" s="897"/>
      <c r="N34" s="898"/>
      <c r="O34" s="902"/>
      <c r="P34" s="903"/>
      <c r="Q34" s="903"/>
      <c r="R34" s="904"/>
    </row>
    <row r="35" spans="2:25" ht="13.5" x14ac:dyDescent="0.15">
      <c r="B35" s="954"/>
      <c r="C35" s="934"/>
      <c r="D35" s="934"/>
      <c r="E35" s="934"/>
      <c r="F35" s="934"/>
      <c r="G35" s="934"/>
      <c r="H35" s="934"/>
      <c r="I35" s="934"/>
      <c r="J35" s="955"/>
      <c r="K35" s="464"/>
      <c r="L35" s="465"/>
      <c r="M35" s="897"/>
      <c r="N35" s="898"/>
      <c r="O35" s="902"/>
      <c r="P35" s="903"/>
      <c r="Q35" s="903"/>
      <c r="R35" s="904"/>
    </row>
    <row r="36" spans="2:25" ht="13.5" x14ac:dyDescent="0.15">
      <c r="B36" s="956"/>
      <c r="C36" s="937"/>
      <c r="D36" s="937"/>
      <c r="E36" s="937"/>
      <c r="F36" s="937"/>
      <c r="G36" s="937"/>
      <c r="H36" s="937"/>
      <c r="I36" s="937"/>
      <c r="J36" s="957"/>
      <c r="K36" s="464"/>
      <c r="L36" s="465"/>
      <c r="M36" s="897"/>
      <c r="N36" s="898"/>
      <c r="O36" s="905"/>
      <c r="P36" s="906"/>
      <c r="Q36" s="906"/>
      <c r="R36" s="907"/>
    </row>
    <row r="37" spans="2:25" ht="26.25" customHeight="1" thickBot="1" x14ac:dyDescent="0.2">
      <c r="B37" s="916" t="s">
        <v>139</v>
      </c>
      <c r="C37" s="917"/>
      <c r="D37" s="917"/>
      <c r="E37" s="917"/>
      <c r="F37" s="917"/>
      <c r="G37" s="917"/>
      <c r="H37" s="917"/>
      <c r="I37" s="917"/>
      <c r="J37" s="918"/>
      <c r="K37" s="928"/>
      <c r="L37" s="929"/>
      <c r="M37" s="928"/>
      <c r="N37" s="929"/>
      <c r="O37" s="913"/>
      <c r="P37" s="914"/>
      <c r="Q37" s="914"/>
      <c r="R37" s="915"/>
    </row>
    <row r="38" spans="2:25" ht="10.5" customHeight="1" x14ac:dyDescent="0.15">
      <c r="B38" s="461"/>
      <c r="C38" s="28"/>
    </row>
    <row r="39" spans="2:25" ht="18.75" customHeight="1" thickBot="1" x14ac:dyDescent="0.2">
      <c r="B39" s="435" t="s">
        <v>735</v>
      </c>
      <c r="C39" s="435"/>
      <c r="D39" s="429"/>
      <c r="E39" s="429"/>
      <c r="F39" s="429"/>
      <c r="G39" s="429"/>
      <c r="H39" s="429"/>
      <c r="I39" s="429"/>
      <c r="J39" s="429"/>
      <c r="K39" s="429"/>
      <c r="L39" s="430"/>
      <c r="M39" s="430"/>
      <c r="N39" s="430"/>
      <c r="O39" s="430"/>
      <c r="P39" s="430"/>
      <c r="Q39" s="430"/>
      <c r="R39" s="430"/>
      <c r="T39" s="429"/>
      <c r="U39" s="429"/>
    </row>
    <row r="40" spans="2:25" ht="18" customHeight="1" x14ac:dyDescent="0.15">
      <c r="B40" s="939" t="s">
        <v>135</v>
      </c>
      <c r="C40" s="940"/>
      <c r="D40" s="940"/>
      <c r="E40" s="940"/>
      <c r="F40" s="940"/>
      <c r="G40" s="940"/>
      <c r="H40" s="940"/>
      <c r="I40" s="940"/>
      <c r="J40" s="941"/>
      <c r="K40" s="945" t="s">
        <v>63</v>
      </c>
      <c r="L40" s="940"/>
      <c r="M40" s="462"/>
      <c r="N40" s="463"/>
      <c r="O40" s="945" t="s">
        <v>136</v>
      </c>
      <c r="P40" s="940"/>
      <c r="Q40" s="940"/>
      <c r="R40" s="947"/>
      <c r="V40" s="430"/>
      <c r="W40" s="430"/>
      <c r="X40" s="430"/>
      <c r="Y40" s="430"/>
    </row>
    <row r="41" spans="2:25" ht="18" customHeight="1" x14ac:dyDescent="0.15">
      <c r="B41" s="942"/>
      <c r="C41" s="943"/>
      <c r="D41" s="943"/>
      <c r="E41" s="943"/>
      <c r="F41" s="943"/>
      <c r="G41" s="943"/>
      <c r="H41" s="943"/>
      <c r="I41" s="943"/>
      <c r="J41" s="944"/>
      <c r="K41" s="946"/>
      <c r="L41" s="943"/>
      <c r="M41" s="883" t="s">
        <v>65</v>
      </c>
      <c r="N41" s="885"/>
      <c r="O41" s="946"/>
      <c r="P41" s="943"/>
      <c r="Q41" s="943"/>
      <c r="R41" s="948"/>
    </row>
    <row r="42" spans="2:25" ht="13.5" customHeight="1" x14ac:dyDescent="0.15">
      <c r="B42" s="919" t="s">
        <v>138</v>
      </c>
      <c r="C42" s="920"/>
      <c r="D42" s="920"/>
      <c r="E42" s="920"/>
      <c r="F42" s="920"/>
      <c r="G42" s="920"/>
      <c r="H42" s="920"/>
      <c r="I42" s="920"/>
      <c r="J42" s="921"/>
      <c r="K42" s="909" t="s">
        <v>137</v>
      </c>
      <c r="L42" s="910"/>
      <c r="M42" s="909" t="s">
        <v>137</v>
      </c>
      <c r="N42" s="910"/>
      <c r="O42" s="930" t="s">
        <v>257</v>
      </c>
      <c r="P42" s="931"/>
      <c r="Q42" s="931"/>
      <c r="R42" s="932"/>
    </row>
    <row r="43" spans="2:25" ht="13.5" x14ac:dyDescent="0.15">
      <c r="B43" s="922"/>
      <c r="C43" s="923"/>
      <c r="D43" s="923"/>
      <c r="E43" s="923"/>
      <c r="F43" s="923"/>
      <c r="G43" s="923"/>
      <c r="H43" s="923"/>
      <c r="I43" s="923"/>
      <c r="J43" s="924"/>
      <c r="K43" s="897"/>
      <c r="L43" s="898"/>
      <c r="M43" s="897"/>
      <c r="N43" s="898"/>
      <c r="O43" s="933"/>
      <c r="P43" s="934"/>
      <c r="Q43" s="934"/>
      <c r="R43" s="935"/>
    </row>
    <row r="44" spans="2:25" ht="13.5" x14ac:dyDescent="0.15">
      <c r="B44" s="922"/>
      <c r="C44" s="923"/>
      <c r="D44" s="923"/>
      <c r="E44" s="923"/>
      <c r="F44" s="923"/>
      <c r="G44" s="923"/>
      <c r="H44" s="923"/>
      <c r="I44" s="923"/>
      <c r="J44" s="924"/>
      <c r="K44" s="897"/>
      <c r="L44" s="898"/>
      <c r="M44" s="897"/>
      <c r="N44" s="898"/>
      <c r="O44" s="933"/>
      <c r="P44" s="934"/>
      <c r="Q44" s="934"/>
      <c r="R44" s="935"/>
    </row>
    <row r="45" spans="2:25" ht="13.5" x14ac:dyDescent="0.15">
      <c r="B45" s="922"/>
      <c r="C45" s="923"/>
      <c r="D45" s="923"/>
      <c r="E45" s="923"/>
      <c r="F45" s="923"/>
      <c r="G45" s="923"/>
      <c r="H45" s="923"/>
      <c r="I45" s="923"/>
      <c r="J45" s="924"/>
      <c r="K45" s="897"/>
      <c r="L45" s="898"/>
      <c r="M45" s="897"/>
      <c r="N45" s="898"/>
      <c r="O45" s="933"/>
      <c r="P45" s="934"/>
      <c r="Q45" s="934"/>
      <c r="R45" s="935"/>
    </row>
    <row r="46" spans="2:25" ht="13.5" x14ac:dyDescent="0.15">
      <c r="B46" s="925"/>
      <c r="C46" s="926"/>
      <c r="D46" s="926"/>
      <c r="E46" s="926"/>
      <c r="F46" s="926"/>
      <c r="G46" s="926"/>
      <c r="H46" s="926"/>
      <c r="I46" s="926"/>
      <c r="J46" s="927"/>
      <c r="K46" s="897"/>
      <c r="L46" s="898"/>
      <c r="M46" s="897"/>
      <c r="N46" s="898"/>
      <c r="O46" s="936"/>
      <c r="P46" s="937"/>
      <c r="Q46" s="937"/>
      <c r="R46" s="938"/>
    </row>
    <row r="47" spans="2:25" ht="26.25" customHeight="1" thickBot="1" x14ac:dyDescent="0.2">
      <c r="B47" s="916" t="s">
        <v>139</v>
      </c>
      <c r="C47" s="917"/>
      <c r="D47" s="917"/>
      <c r="E47" s="917"/>
      <c r="F47" s="917"/>
      <c r="G47" s="917"/>
      <c r="H47" s="917"/>
      <c r="I47" s="917"/>
      <c r="J47" s="918"/>
      <c r="K47" s="928"/>
      <c r="L47" s="929"/>
      <c r="M47" s="928"/>
      <c r="N47" s="929"/>
      <c r="O47" s="913"/>
      <c r="P47" s="914"/>
      <c r="Q47" s="914"/>
      <c r="R47" s="915"/>
    </row>
    <row r="48" spans="2:25" ht="10.5" customHeight="1" x14ac:dyDescent="0.15">
      <c r="B48" s="461"/>
      <c r="C48" s="28"/>
    </row>
    <row r="49" spans="2:25" s="338" customFormat="1" ht="18.75" customHeight="1" thickBot="1" x14ac:dyDescent="0.2">
      <c r="B49" s="435" t="s">
        <v>736</v>
      </c>
      <c r="C49" s="435"/>
      <c r="G49" s="466"/>
    </row>
    <row r="50" spans="2:25" s="338" customFormat="1" ht="18.75" customHeight="1" x14ac:dyDescent="0.15">
      <c r="B50" s="939" t="s">
        <v>135</v>
      </c>
      <c r="C50" s="940"/>
      <c r="D50" s="940"/>
      <c r="E50" s="940"/>
      <c r="F50" s="940"/>
      <c r="G50" s="940"/>
      <c r="H50" s="940"/>
      <c r="I50" s="940"/>
      <c r="J50" s="940"/>
      <c r="K50" s="945" t="s">
        <v>63</v>
      </c>
      <c r="L50" s="940"/>
      <c r="M50" s="462"/>
      <c r="N50" s="463"/>
      <c r="O50" s="945" t="s">
        <v>136</v>
      </c>
      <c r="P50" s="940"/>
      <c r="Q50" s="940"/>
      <c r="R50" s="947"/>
      <c r="S50" s="435"/>
      <c r="T50" s="435"/>
      <c r="U50" s="435"/>
    </row>
    <row r="51" spans="2:25" s="338" customFormat="1" ht="18.75" customHeight="1" x14ac:dyDescent="0.15">
      <c r="B51" s="942"/>
      <c r="C51" s="943"/>
      <c r="D51" s="943"/>
      <c r="E51" s="943"/>
      <c r="F51" s="943"/>
      <c r="G51" s="943"/>
      <c r="H51" s="943"/>
      <c r="I51" s="943"/>
      <c r="J51" s="943"/>
      <c r="K51" s="946"/>
      <c r="L51" s="943"/>
      <c r="M51" s="883" t="s">
        <v>65</v>
      </c>
      <c r="N51" s="885"/>
      <c r="O51" s="943"/>
      <c r="P51" s="943"/>
      <c r="Q51" s="943"/>
      <c r="R51" s="948"/>
      <c r="S51" s="435"/>
      <c r="T51" s="435"/>
      <c r="U51" s="435"/>
    </row>
    <row r="52" spans="2:25" s="338" customFormat="1" ht="13.15" customHeight="1" x14ac:dyDescent="0.15">
      <c r="B52" s="951" t="s">
        <v>143</v>
      </c>
      <c r="C52" s="952"/>
      <c r="D52" s="952"/>
      <c r="E52" s="952"/>
      <c r="F52" s="952"/>
      <c r="G52" s="952"/>
      <c r="H52" s="952"/>
      <c r="I52" s="952"/>
      <c r="J52" s="953"/>
      <c r="K52" s="909" t="s">
        <v>137</v>
      </c>
      <c r="L52" s="910"/>
      <c r="M52" s="909" t="s">
        <v>137</v>
      </c>
      <c r="N52" s="910"/>
      <c r="O52" s="964" t="s">
        <v>258</v>
      </c>
      <c r="P52" s="965"/>
      <c r="Q52" s="965"/>
      <c r="R52" s="966"/>
      <c r="S52" s="435"/>
      <c r="T52" s="435"/>
      <c r="U52" s="435"/>
    </row>
    <row r="53" spans="2:25" s="338" customFormat="1" ht="13.15" customHeight="1" x14ac:dyDescent="0.15">
      <c r="B53" s="954"/>
      <c r="C53" s="934"/>
      <c r="D53" s="934"/>
      <c r="E53" s="934"/>
      <c r="F53" s="934"/>
      <c r="G53" s="934"/>
      <c r="H53" s="934"/>
      <c r="I53" s="934"/>
      <c r="J53" s="955"/>
      <c r="K53" s="949"/>
      <c r="L53" s="950"/>
      <c r="M53" s="949"/>
      <c r="N53" s="950"/>
      <c r="O53" s="967"/>
      <c r="P53" s="923"/>
      <c r="Q53" s="923"/>
      <c r="R53" s="968"/>
      <c r="S53" s="435"/>
      <c r="T53" s="435"/>
      <c r="U53" s="435"/>
    </row>
    <row r="54" spans="2:25" s="338" customFormat="1" ht="13.15" customHeight="1" x14ac:dyDescent="0.15">
      <c r="B54" s="954"/>
      <c r="C54" s="934"/>
      <c r="D54" s="934"/>
      <c r="E54" s="934"/>
      <c r="F54" s="934"/>
      <c r="G54" s="934"/>
      <c r="H54" s="934"/>
      <c r="I54" s="934"/>
      <c r="J54" s="955"/>
      <c r="K54" s="949"/>
      <c r="L54" s="950"/>
      <c r="M54" s="949"/>
      <c r="N54" s="950"/>
      <c r="O54" s="967"/>
      <c r="P54" s="923"/>
      <c r="Q54" s="923"/>
      <c r="R54" s="968"/>
      <c r="S54" s="435"/>
      <c r="T54" s="435"/>
      <c r="U54" s="435"/>
    </row>
    <row r="55" spans="2:25" s="338" customFormat="1" ht="13.15" customHeight="1" x14ac:dyDescent="0.15">
      <c r="B55" s="954"/>
      <c r="C55" s="934"/>
      <c r="D55" s="934"/>
      <c r="E55" s="934"/>
      <c r="F55" s="934"/>
      <c r="G55" s="934"/>
      <c r="H55" s="934"/>
      <c r="I55" s="934"/>
      <c r="J55" s="955"/>
      <c r="K55" s="949"/>
      <c r="L55" s="950"/>
      <c r="M55" s="949"/>
      <c r="N55" s="950"/>
      <c r="O55" s="967"/>
      <c r="P55" s="923"/>
      <c r="Q55" s="923"/>
      <c r="R55" s="968"/>
      <c r="S55" s="435"/>
      <c r="T55" s="435"/>
      <c r="U55" s="435"/>
    </row>
    <row r="56" spans="2:25" s="338" customFormat="1" ht="13.15" customHeight="1" x14ac:dyDescent="0.15">
      <c r="B56" s="956"/>
      <c r="C56" s="937"/>
      <c r="D56" s="937"/>
      <c r="E56" s="937"/>
      <c r="F56" s="937"/>
      <c r="G56" s="937"/>
      <c r="H56" s="937"/>
      <c r="I56" s="937"/>
      <c r="J56" s="957"/>
      <c r="K56" s="946"/>
      <c r="L56" s="944"/>
      <c r="M56" s="946"/>
      <c r="N56" s="944"/>
      <c r="O56" s="969"/>
      <c r="P56" s="926"/>
      <c r="Q56" s="926"/>
      <c r="R56" s="970"/>
      <c r="S56" s="435"/>
      <c r="T56" s="435"/>
      <c r="U56" s="435"/>
    </row>
    <row r="57" spans="2:25" s="338" customFormat="1" ht="26.25" customHeight="1" thickBot="1" x14ac:dyDescent="0.2">
      <c r="B57" s="467"/>
      <c r="C57" s="468"/>
      <c r="D57" s="468"/>
      <c r="E57" s="468"/>
      <c r="F57" s="468"/>
      <c r="G57" s="468"/>
      <c r="H57" s="468"/>
      <c r="I57" s="468"/>
      <c r="J57" s="468"/>
      <c r="K57" s="911"/>
      <c r="L57" s="912"/>
      <c r="M57" s="911"/>
      <c r="N57" s="912"/>
      <c r="O57" s="468"/>
      <c r="P57" s="468"/>
      <c r="Q57" s="468"/>
      <c r="R57" s="469"/>
      <c r="S57" s="435"/>
      <c r="T57" s="435"/>
      <c r="U57" s="435"/>
    </row>
    <row r="58" spans="2:25" s="338" customFormat="1" ht="10.5" customHeight="1" x14ac:dyDescent="0.15">
      <c r="B58" s="435"/>
      <c r="C58" s="435"/>
      <c r="D58" s="435"/>
      <c r="E58" s="435"/>
      <c r="F58" s="435"/>
      <c r="G58" s="435"/>
      <c r="H58" s="435"/>
      <c r="I58" s="435"/>
      <c r="J58" s="435"/>
      <c r="K58" s="435"/>
      <c r="L58" s="435"/>
      <c r="M58" s="435"/>
      <c r="N58" s="435"/>
      <c r="O58" s="435"/>
      <c r="P58" s="435"/>
      <c r="Q58" s="435"/>
      <c r="R58" s="435"/>
      <c r="S58" s="435"/>
      <c r="T58" s="435"/>
      <c r="U58" s="435"/>
    </row>
    <row r="59" spans="2:25" ht="18.75" customHeight="1" thickBot="1" x14ac:dyDescent="0.2">
      <c r="B59" s="435" t="s">
        <v>259</v>
      </c>
      <c r="C59" s="435"/>
      <c r="D59" s="429"/>
      <c r="E59" s="429"/>
      <c r="F59" s="429"/>
      <c r="G59" s="429"/>
      <c r="H59" s="429"/>
      <c r="I59" s="429"/>
      <c r="J59" s="429"/>
      <c r="K59" s="429"/>
      <c r="L59" s="430"/>
      <c r="M59" s="430"/>
      <c r="N59" s="430"/>
      <c r="O59" s="430"/>
      <c r="P59" s="430"/>
      <c r="Q59" s="430"/>
      <c r="R59" s="430"/>
    </row>
    <row r="60" spans="2:25" ht="18" customHeight="1" x14ac:dyDescent="0.15">
      <c r="B60" s="939" t="s">
        <v>135</v>
      </c>
      <c r="C60" s="940"/>
      <c r="D60" s="940"/>
      <c r="E60" s="940"/>
      <c r="F60" s="940"/>
      <c r="G60" s="940"/>
      <c r="H60" s="940"/>
      <c r="I60" s="940"/>
      <c r="J60" s="941"/>
      <c r="K60" s="945" t="s">
        <v>63</v>
      </c>
      <c r="L60" s="940"/>
      <c r="M60" s="462"/>
      <c r="N60" s="463"/>
      <c r="O60" s="945" t="s">
        <v>136</v>
      </c>
      <c r="P60" s="940"/>
      <c r="Q60" s="940"/>
      <c r="R60" s="947"/>
      <c r="T60" s="430"/>
      <c r="U60" s="430"/>
      <c r="V60" s="430"/>
      <c r="W60" s="430"/>
      <c r="X60" s="430"/>
      <c r="Y60" s="430"/>
    </row>
    <row r="61" spans="2:25" ht="18" customHeight="1" x14ac:dyDescent="0.15">
      <c r="B61" s="942"/>
      <c r="C61" s="943"/>
      <c r="D61" s="943"/>
      <c r="E61" s="943"/>
      <c r="F61" s="943"/>
      <c r="G61" s="943"/>
      <c r="H61" s="943"/>
      <c r="I61" s="943"/>
      <c r="J61" s="944"/>
      <c r="K61" s="946"/>
      <c r="L61" s="943"/>
      <c r="M61" s="883" t="s">
        <v>65</v>
      </c>
      <c r="N61" s="885"/>
      <c r="O61" s="946"/>
      <c r="P61" s="943"/>
      <c r="Q61" s="943"/>
      <c r="R61" s="948"/>
    </row>
    <row r="62" spans="2:25" ht="13.5" customHeight="1" x14ac:dyDescent="0.15">
      <c r="B62" s="919" t="s">
        <v>138</v>
      </c>
      <c r="C62" s="920"/>
      <c r="D62" s="920"/>
      <c r="E62" s="920"/>
      <c r="F62" s="920"/>
      <c r="G62" s="920"/>
      <c r="H62" s="920"/>
      <c r="I62" s="920"/>
      <c r="J62" s="921"/>
      <c r="K62" s="909" t="s">
        <v>137</v>
      </c>
      <c r="L62" s="910"/>
      <c r="M62" s="909" t="s">
        <v>137</v>
      </c>
      <c r="N62" s="910"/>
      <c r="O62" s="930" t="s">
        <v>257</v>
      </c>
      <c r="P62" s="931"/>
      <c r="Q62" s="931"/>
      <c r="R62" s="932"/>
    </row>
    <row r="63" spans="2:25" ht="13.5" x14ac:dyDescent="0.15">
      <c r="B63" s="922"/>
      <c r="C63" s="923"/>
      <c r="D63" s="923"/>
      <c r="E63" s="923"/>
      <c r="F63" s="923"/>
      <c r="G63" s="923"/>
      <c r="H63" s="923"/>
      <c r="I63" s="923"/>
      <c r="J63" s="924"/>
      <c r="K63" s="897"/>
      <c r="L63" s="898"/>
      <c r="M63" s="897"/>
      <c r="N63" s="898"/>
      <c r="O63" s="933"/>
      <c r="P63" s="934"/>
      <c r="Q63" s="934"/>
      <c r="R63" s="935"/>
    </row>
    <row r="64" spans="2:25" ht="13.5" x14ac:dyDescent="0.15">
      <c r="B64" s="922"/>
      <c r="C64" s="923"/>
      <c r="D64" s="923"/>
      <c r="E64" s="923"/>
      <c r="F64" s="923"/>
      <c r="G64" s="923"/>
      <c r="H64" s="923"/>
      <c r="I64" s="923"/>
      <c r="J64" s="924"/>
      <c r="K64" s="897"/>
      <c r="L64" s="898"/>
      <c r="M64" s="897"/>
      <c r="N64" s="898"/>
      <c r="O64" s="933"/>
      <c r="P64" s="934"/>
      <c r="Q64" s="934"/>
      <c r="R64" s="935"/>
    </row>
    <row r="65" spans="2:25" ht="13.5" x14ac:dyDescent="0.15">
      <c r="B65" s="922"/>
      <c r="C65" s="923"/>
      <c r="D65" s="923"/>
      <c r="E65" s="923"/>
      <c r="F65" s="923"/>
      <c r="G65" s="923"/>
      <c r="H65" s="923"/>
      <c r="I65" s="923"/>
      <c r="J65" s="924"/>
      <c r="K65" s="897"/>
      <c r="L65" s="898"/>
      <c r="M65" s="897"/>
      <c r="N65" s="898"/>
      <c r="O65" s="933"/>
      <c r="P65" s="934"/>
      <c r="Q65" s="934"/>
      <c r="R65" s="935"/>
    </row>
    <row r="66" spans="2:25" ht="13.5" x14ac:dyDescent="0.15">
      <c r="B66" s="925"/>
      <c r="C66" s="926"/>
      <c r="D66" s="926"/>
      <c r="E66" s="926"/>
      <c r="F66" s="926"/>
      <c r="G66" s="926"/>
      <c r="H66" s="926"/>
      <c r="I66" s="926"/>
      <c r="J66" s="927"/>
      <c r="K66" s="897"/>
      <c r="L66" s="898"/>
      <c r="M66" s="897"/>
      <c r="N66" s="898"/>
      <c r="O66" s="936"/>
      <c r="P66" s="937"/>
      <c r="Q66" s="937"/>
      <c r="R66" s="938"/>
    </row>
    <row r="67" spans="2:25" ht="26.25" customHeight="1" thickBot="1" x14ac:dyDescent="0.2">
      <c r="B67" s="916" t="s">
        <v>139</v>
      </c>
      <c r="C67" s="917"/>
      <c r="D67" s="917"/>
      <c r="E67" s="917"/>
      <c r="F67" s="917"/>
      <c r="G67" s="917"/>
      <c r="H67" s="917"/>
      <c r="I67" s="917"/>
      <c r="J67" s="918"/>
      <c r="K67" s="928"/>
      <c r="L67" s="929"/>
      <c r="M67" s="928"/>
      <c r="N67" s="929"/>
      <c r="O67" s="913"/>
      <c r="P67" s="914"/>
      <c r="Q67" s="914"/>
      <c r="R67" s="915"/>
    </row>
    <row r="68" spans="2:25" ht="11.25" customHeight="1" x14ac:dyDescent="0.15">
      <c r="B68" s="10"/>
      <c r="C68" s="10"/>
      <c r="D68" s="28"/>
      <c r="E68" s="470"/>
      <c r="F68" s="470"/>
      <c r="G68" s="470"/>
      <c r="H68" s="470"/>
      <c r="I68" s="470"/>
      <c r="J68" s="470"/>
      <c r="K68" s="470"/>
      <c r="L68" s="470"/>
      <c r="M68" s="470"/>
      <c r="N68" s="470"/>
      <c r="O68" s="470"/>
      <c r="P68" s="470"/>
      <c r="Q68" s="470"/>
      <c r="R68" s="470"/>
      <c r="S68" s="470"/>
      <c r="T68" s="470"/>
      <c r="U68" s="470"/>
    </row>
    <row r="69" spans="2:25" ht="18.75" customHeight="1" thickBot="1" x14ac:dyDescent="0.2">
      <c r="B69" s="435" t="s">
        <v>260</v>
      </c>
      <c r="C69" s="435"/>
      <c r="D69" s="429"/>
      <c r="E69" s="429"/>
      <c r="F69" s="429"/>
      <c r="G69" s="429"/>
      <c r="H69" s="429"/>
      <c r="I69" s="429"/>
      <c r="J69" s="429"/>
      <c r="K69" s="429"/>
      <c r="L69" s="430"/>
      <c r="M69" s="430"/>
      <c r="N69" s="430"/>
      <c r="O69" s="430"/>
      <c r="P69" s="430"/>
      <c r="Q69" s="430"/>
      <c r="R69" s="430"/>
    </row>
    <row r="70" spans="2:25" ht="18" customHeight="1" x14ac:dyDescent="0.15">
      <c r="B70" s="939" t="s">
        <v>135</v>
      </c>
      <c r="C70" s="940"/>
      <c r="D70" s="940"/>
      <c r="E70" s="940"/>
      <c r="F70" s="940"/>
      <c r="G70" s="940"/>
      <c r="H70" s="940"/>
      <c r="I70" s="940"/>
      <c r="J70" s="941"/>
      <c r="K70" s="945" t="s">
        <v>63</v>
      </c>
      <c r="L70" s="940"/>
      <c r="M70" s="462"/>
      <c r="N70" s="463"/>
      <c r="O70" s="945" t="s">
        <v>136</v>
      </c>
      <c r="P70" s="940"/>
      <c r="Q70" s="940"/>
      <c r="R70" s="947"/>
      <c r="T70" s="430"/>
      <c r="U70" s="430"/>
      <c r="V70" s="430"/>
      <c r="W70" s="430"/>
      <c r="X70" s="430"/>
      <c r="Y70" s="430"/>
    </row>
    <row r="71" spans="2:25" ht="18" customHeight="1" x14ac:dyDescent="0.15">
      <c r="B71" s="942"/>
      <c r="C71" s="943"/>
      <c r="D71" s="943"/>
      <c r="E71" s="943"/>
      <c r="F71" s="943"/>
      <c r="G71" s="943"/>
      <c r="H71" s="943"/>
      <c r="I71" s="943"/>
      <c r="J71" s="944"/>
      <c r="K71" s="946"/>
      <c r="L71" s="943"/>
      <c r="M71" s="883" t="s">
        <v>65</v>
      </c>
      <c r="N71" s="885"/>
      <c r="O71" s="946"/>
      <c r="P71" s="943"/>
      <c r="Q71" s="943"/>
      <c r="R71" s="948"/>
    </row>
    <row r="72" spans="2:25" ht="13.5" customHeight="1" x14ac:dyDescent="0.15">
      <c r="B72" s="919" t="s">
        <v>138</v>
      </c>
      <c r="C72" s="920"/>
      <c r="D72" s="920"/>
      <c r="E72" s="920"/>
      <c r="F72" s="920"/>
      <c r="G72" s="920"/>
      <c r="H72" s="920"/>
      <c r="I72" s="920"/>
      <c r="J72" s="921"/>
      <c r="K72" s="909" t="s">
        <v>137</v>
      </c>
      <c r="L72" s="910"/>
      <c r="M72" s="909" t="s">
        <v>137</v>
      </c>
      <c r="N72" s="910"/>
      <c r="O72" s="899"/>
      <c r="P72" s="900"/>
      <c r="Q72" s="900"/>
      <c r="R72" s="901"/>
    </row>
    <row r="73" spans="2:25" ht="13.5" x14ac:dyDescent="0.15">
      <c r="B73" s="922"/>
      <c r="C73" s="923"/>
      <c r="D73" s="923"/>
      <c r="E73" s="923"/>
      <c r="F73" s="923"/>
      <c r="G73" s="923"/>
      <c r="H73" s="923"/>
      <c r="I73" s="923"/>
      <c r="J73" s="924"/>
      <c r="K73" s="897"/>
      <c r="L73" s="898"/>
      <c r="M73" s="897"/>
      <c r="N73" s="898"/>
      <c r="O73" s="902"/>
      <c r="P73" s="903"/>
      <c r="Q73" s="903"/>
      <c r="R73" s="904"/>
    </row>
    <row r="74" spans="2:25" ht="13.5" x14ac:dyDescent="0.15">
      <c r="B74" s="922"/>
      <c r="C74" s="923"/>
      <c r="D74" s="923"/>
      <c r="E74" s="923"/>
      <c r="F74" s="923"/>
      <c r="G74" s="923"/>
      <c r="H74" s="923"/>
      <c r="I74" s="923"/>
      <c r="J74" s="924"/>
      <c r="K74" s="897"/>
      <c r="L74" s="898"/>
      <c r="M74" s="897"/>
      <c r="N74" s="898"/>
      <c r="O74" s="902"/>
      <c r="P74" s="903"/>
      <c r="Q74" s="903"/>
      <c r="R74" s="904"/>
    </row>
    <row r="75" spans="2:25" ht="13.5" x14ac:dyDescent="0.15">
      <c r="B75" s="922"/>
      <c r="C75" s="923"/>
      <c r="D75" s="923"/>
      <c r="E75" s="923"/>
      <c r="F75" s="923"/>
      <c r="G75" s="923"/>
      <c r="H75" s="923"/>
      <c r="I75" s="923"/>
      <c r="J75" s="924"/>
      <c r="K75" s="897"/>
      <c r="L75" s="898"/>
      <c r="M75" s="897"/>
      <c r="N75" s="898"/>
      <c r="O75" s="902"/>
      <c r="P75" s="903"/>
      <c r="Q75" s="903"/>
      <c r="R75" s="904"/>
    </row>
    <row r="76" spans="2:25" ht="13.5" x14ac:dyDescent="0.15">
      <c r="B76" s="925"/>
      <c r="C76" s="926"/>
      <c r="D76" s="926"/>
      <c r="E76" s="926"/>
      <c r="F76" s="926"/>
      <c r="G76" s="926"/>
      <c r="H76" s="926"/>
      <c r="I76" s="926"/>
      <c r="J76" s="927"/>
      <c r="K76" s="897"/>
      <c r="L76" s="898"/>
      <c r="M76" s="897"/>
      <c r="N76" s="898"/>
      <c r="O76" s="905"/>
      <c r="P76" s="906"/>
      <c r="Q76" s="906"/>
      <c r="R76" s="907"/>
    </row>
    <row r="77" spans="2:25" ht="26.25" customHeight="1" thickBot="1" x14ac:dyDescent="0.2">
      <c r="B77" s="916" t="s">
        <v>139</v>
      </c>
      <c r="C77" s="917"/>
      <c r="D77" s="917"/>
      <c r="E77" s="917"/>
      <c r="F77" s="917"/>
      <c r="G77" s="917"/>
      <c r="H77" s="917"/>
      <c r="I77" s="917"/>
      <c r="J77" s="918"/>
      <c r="K77" s="928"/>
      <c r="L77" s="929"/>
      <c r="M77" s="928"/>
      <c r="N77" s="929"/>
      <c r="O77" s="913"/>
      <c r="P77" s="914"/>
      <c r="Q77" s="914"/>
      <c r="R77" s="915"/>
    </row>
    <row r="79" spans="2:25" ht="18.75" customHeight="1" thickBot="1" x14ac:dyDescent="0.2">
      <c r="B79" s="435" t="s">
        <v>261</v>
      </c>
      <c r="C79" s="435"/>
      <c r="D79" s="429"/>
      <c r="E79" s="429"/>
      <c r="F79" s="429"/>
      <c r="G79" s="429"/>
      <c r="H79" s="429"/>
      <c r="I79" s="429"/>
      <c r="J79" s="429"/>
      <c r="K79" s="429"/>
      <c r="L79" s="430"/>
      <c r="M79" s="430"/>
      <c r="N79" s="430"/>
      <c r="O79" s="430"/>
      <c r="P79" s="430"/>
      <c r="Q79" s="430"/>
      <c r="R79" s="430"/>
    </row>
    <row r="80" spans="2:25" ht="18" customHeight="1" x14ac:dyDescent="0.15">
      <c r="B80" s="939" t="s">
        <v>135</v>
      </c>
      <c r="C80" s="940"/>
      <c r="D80" s="940"/>
      <c r="E80" s="940"/>
      <c r="F80" s="940"/>
      <c r="G80" s="940"/>
      <c r="H80" s="940"/>
      <c r="I80" s="940"/>
      <c r="J80" s="941"/>
      <c r="K80" s="945" t="s">
        <v>63</v>
      </c>
      <c r="L80" s="940"/>
      <c r="M80" s="462"/>
      <c r="N80" s="463"/>
      <c r="O80" s="945" t="s">
        <v>136</v>
      </c>
      <c r="P80" s="940"/>
      <c r="Q80" s="940"/>
      <c r="R80" s="947"/>
      <c r="T80" s="430"/>
      <c r="U80" s="430"/>
      <c r="V80" s="430"/>
      <c r="W80" s="430"/>
      <c r="X80" s="430"/>
      <c r="Y80" s="430"/>
    </row>
    <row r="81" spans="2:21" ht="18" customHeight="1" x14ac:dyDescent="0.15">
      <c r="B81" s="942"/>
      <c r="C81" s="943"/>
      <c r="D81" s="943"/>
      <c r="E81" s="943"/>
      <c r="F81" s="943"/>
      <c r="G81" s="943"/>
      <c r="H81" s="943"/>
      <c r="I81" s="943"/>
      <c r="J81" s="944"/>
      <c r="K81" s="946"/>
      <c r="L81" s="943"/>
      <c r="M81" s="883" t="s">
        <v>65</v>
      </c>
      <c r="N81" s="885"/>
      <c r="O81" s="946"/>
      <c r="P81" s="943"/>
      <c r="Q81" s="943"/>
      <c r="R81" s="948"/>
    </row>
    <row r="82" spans="2:21" ht="13.5" customHeight="1" x14ac:dyDescent="0.15">
      <c r="B82" s="919" t="s">
        <v>138</v>
      </c>
      <c r="C82" s="920"/>
      <c r="D82" s="920"/>
      <c r="E82" s="920"/>
      <c r="F82" s="920"/>
      <c r="G82" s="920"/>
      <c r="H82" s="920"/>
      <c r="I82" s="920"/>
      <c r="J82" s="921"/>
      <c r="K82" s="909" t="s">
        <v>137</v>
      </c>
      <c r="L82" s="910"/>
      <c r="M82" s="909" t="s">
        <v>137</v>
      </c>
      <c r="N82" s="910"/>
      <c r="O82" s="930" t="s">
        <v>257</v>
      </c>
      <c r="P82" s="931"/>
      <c r="Q82" s="931"/>
      <c r="R82" s="932"/>
    </row>
    <row r="83" spans="2:21" ht="13.5" x14ac:dyDescent="0.15">
      <c r="B83" s="922"/>
      <c r="C83" s="923"/>
      <c r="D83" s="923"/>
      <c r="E83" s="923"/>
      <c r="F83" s="923"/>
      <c r="G83" s="923"/>
      <c r="H83" s="923"/>
      <c r="I83" s="923"/>
      <c r="J83" s="924"/>
      <c r="K83" s="897"/>
      <c r="L83" s="898"/>
      <c r="M83" s="897"/>
      <c r="N83" s="898"/>
      <c r="O83" s="933"/>
      <c r="P83" s="934"/>
      <c r="Q83" s="934"/>
      <c r="R83" s="935"/>
    </row>
    <row r="84" spans="2:21" ht="13.5" x14ac:dyDescent="0.15">
      <c r="B84" s="922"/>
      <c r="C84" s="923"/>
      <c r="D84" s="923"/>
      <c r="E84" s="923"/>
      <c r="F84" s="923"/>
      <c r="G84" s="923"/>
      <c r="H84" s="923"/>
      <c r="I84" s="923"/>
      <c r="J84" s="924"/>
      <c r="K84" s="897"/>
      <c r="L84" s="898"/>
      <c r="M84" s="897"/>
      <c r="N84" s="898"/>
      <c r="O84" s="933"/>
      <c r="P84" s="934"/>
      <c r="Q84" s="934"/>
      <c r="R84" s="935"/>
    </row>
    <row r="85" spans="2:21" ht="13.5" x14ac:dyDescent="0.15">
      <c r="B85" s="922"/>
      <c r="C85" s="923"/>
      <c r="D85" s="923"/>
      <c r="E85" s="923"/>
      <c r="F85" s="923"/>
      <c r="G85" s="923"/>
      <c r="H85" s="923"/>
      <c r="I85" s="923"/>
      <c r="J85" s="924"/>
      <c r="K85" s="897"/>
      <c r="L85" s="898"/>
      <c r="M85" s="897"/>
      <c r="N85" s="898"/>
      <c r="O85" s="933"/>
      <c r="P85" s="934"/>
      <c r="Q85" s="934"/>
      <c r="R85" s="935"/>
    </row>
    <row r="86" spans="2:21" ht="13.5" x14ac:dyDescent="0.15">
      <c r="B86" s="925"/>
      <c r="C86" s="926"/>
      <c r="D86" s="926"/>
      <c r="E86" s="926"/>
      <c r="F86" s="926"/>
      <c r="G86" s="926"/>
      <c r="H86" s="926"/>
      <c r="I86" s="926"/>
      <c r="J86" s="927"/>
      <c r="K86" s="897"/>
      <c r="L86" s="898"/>
      <c r="M86" s="897"/>
      <c r="N86" s="898"/>
      <c r="O86" s="936"/>
      <c r="P86" s="937"/>
      <c r="Q86" s="937"/>
      <c r="R86" s="938"/>
    </row>
    <row r="87" spans="2:21" ht="26.25" customHeight="1" thickBot="1" x14ac:dyDescent="0.2">
      <c r="B87" s="916" t="s">
        <v>139</v>
      </c>
      <c r="C87" s="917"/>
      <c r="D87" s="917"/>
      <c r="E87" s="917"/>
      <c r="F87" s="917"/>
      <c r="G87" s="917"/>
      <c r="H87" s="917"/>
      <c r="I87" s="917"/>
      <c r="J87" s="918"/>
      <c r="K87" s="928"/>
      <c r="L87" s="929"/>
      <c r="M87" s="928"/>
      <c r="N87" s="929"/>
      <c r="O87" s="913"/>
      <c r="P87" s="914"/>
      <c r="Q87" s="914"/>
      <c r="R87" s="915"/>
    </row>
    <row r="89" spans="2:21" ht="16.5" customHeight="1" x14ac:dyDescent="0.15">
      <c r="B89" s="461" t="s">
        <v>262</v>
      </c>
      <c r="C89" s="460"/>
      <c r="D89" s="460"/>
      <c r="E89" s="460"/>
      <c r="F89" s="460"/>
      <c r="G89" s="460"/>
      <c r="H89" s="460"/>
      <c r="I89" s="460"/>
      <c r="J89" s="460"/>
      <c r="K89" s="460"/>
      <c r="L89" s="460"/>
      <c r="M89" s="460"/>
      <c r="N89" s="460"/>
      <c r="O89" s="460"/>
      <c r="P89" s="460"/>
      <c r="Q89" s="460"/>
      <c r="R89" s="460"/>
      <c r="S89" s="471"/>
      <c r="T89" s="471"/>
      <c r="U89" s="471"/>
    </row>
    <row r="90" spans="2:21" ht="16.5" customHeight="1" x14ac:dyDescent="0.15">
      <c r="B90" s="461" t="s">
        <v>263</v>
      </c>
      <c r="C90" s="460"/>
      <c r="D90" s="460"/>
      <c r="E90" s="460"/>
      <c r="F90" s="460"/>
      <c r="G90" s="460"/>
      <c r="H90" s="460"/>
      <c r="I90" s="460"/>
      <c r="J90" s="460"/>
      <c r="K90" s="460"/>
      <c r="L90" s="460"/>
      <c r="M90" s="460"/>
      <c r="N90" s="460"/>
      <c r="O90" s="460"/>
      <c r="P90" s="460"/>
      <c r="Q90" s="460"/>
      <c r="R90" s="460"/>
      <c r="S90" s="471"/>
      <c r="T90" s="471"/>
      <c r="U90" s="471"/>
    </row>
    <row r="91" spans="2:21" ht="16.5" customHeight="1" x14ac:dyDescent="0.15">
      <c r="B91" s="461" t="s">
        <v>264</v>
      </c>
      <c r="C91" s="460"/>
      <c r="D91" s="460"/>
      <c r="E91" s="460"/>
      <c r="F91" s="460"/>
      <c r="G91" s="460"/>
      <c r="H91" s="460"/>
      <c r="I91" s="460"/>
      <c r="J91" s="460"/>
      <c r="K91" s="460"/>
      <c r="L91" s="460"/>
      <c r="M91" s="460"/>
      <c r="N91" s="460"/>
      <c r="O91" s="460"/>
      <c r="P91" s="460"/>
      <c r="Q91" s="460"/>
      <c r="R91" s="460"/>
      <c r="S91" s="471"/>
      <c r="T91" s="471"/>
      <c r="U91" s="471"/>
    </row>
    <row r="92" spans="2:21" ht="16.5" customHeight="1" x14ac:dyDescent="0.15">
      <c r="B92" s="461" t="s">
        <v>265</v>
      </c>
      <c r="C92" s="471"/>
      <c r="D92" s="471"/>
      <c r="E92" s="471"/>
      <c r="F92" s="471"/>
      <c r="G92" s="471"/>
      <c r="H92" s="471"/>
      <c r="I92" s="471"/>
      <c r="J92" s="471"/>
      <c r="K92" s="471"/>
      <c r="L92" s="471"/>
      <c r="M92" s="471"/>
      <c r="N92" s="471"/>
      <c r="O92" s="471"/>
      <c r="P92" s="471"/>
      <c r="Q92" s="471"/>
      <c r="R92" s="471"/>
    </row>
    <row r="93" spans="2:21" ht="16.5" customHeight="1" x14ac:dyDescent="0.15">
      <c r="B93" s="461" t="s">
        <v>266</v>
      </c>
      <c r="C93" s="471"/>
      <c r="D93" s="471"/>
      <c r="E93" s="471"/>
      <c r="F93" s="471"/>
      <c r="G93" s="471"/>
      <c r="H93" s="471"/>
      <c r="I93" s="471"/>
      <c r="J93" s="471"/>
      <c r="K93" s="471"/>
      <c r="L93" s="471"/>
      <c r="M93" s="471"/>
      <c r="N93" s="471"/>
      <c r="O93" s="471"/>
      <c r="P93" s="471"/>
      <c r="Q93" s="471"/>
    </row>
    <row r="94" spans="2:21" ht="16.5" customHeight="1" x14ac:dyDescent="0.15">
      <c r="B94" s="461" t="s">
        <v>267</v>
      </c>
      <c r="C94" s="471"/>
      <c r="D94" s="471"/>
      <c r="E94" s="471"/>
      <c r="F94" s="471"/>
      <c r="G94" s="471"/>
      <c r="H94" s="471"/>
      <c r="I94" s="471"/>
      <c r="J94" s="471"/>
      <c r="K94" s="471"/>
      <c r="L94" s="471"/>
      <c r="M94" s="471"/>
      <c r="N94" s="471"/>
      <c r="O94" s="471"/>
      <c r="P94" s="471"/>
      <c r="Q94" s="471"/>
    </row>
    <row r="95" spans="2:21" ht="16.5" customHeight="1" x14ac:dyDescent="0.15">
      <c r="B95" s="461" t="s">
        <v>268</v>
      </c>
      <c r="C95" s="471"/>
      <c r="D95" s="471"/>
      <c r="E95" s="471"/>
      <c r="F95" s="471"/>
      <c r="G95" s="471"/>
      <c r="H95" s="471"/>
      <c r="I95" s="471"/>
      <c r="J95" s="471"/>
      <c r="K95" s="471"/>
      <c r="L95" s="471"/>
      <c r="M95" s="471"/>
      <c r="N95" s="471"/>
      <c r="O95" s="471"/>
      <c r="P95" s="471"/>
      <c r="Q95" s="471"/>
      <c r="R95" s="471"/>
    </row>
    <row r="96" spans="2:21" x14ac:dyDescent="0.15">
      <c r="B96" s="471"/>
      <c r="C96" s="471"/>
      <c r="D96" s="471"/>
      <c r="E96" s="471"/>
      <c r="F96" s="471"/>
      <c r="G96" s="471"/>
      <c r="H96" s="471"/>
      <c r="I96" s="471"/>
      <c r="J96" s="471"/>
      <c r="K96" s="471"/>
      <c r="L96" s="471"/>
      <c r="M96" s="471"/>
      <c r="N96" s="471"/>
      <c r="O96" s="471"/>
      <c r="P96" s="471"/>
      <c r="Q96" s="471"/>
      <c r="R96" s="471"/>
    </row>
    <row r="97" spans="2:18" x14ac:dyDescent="0.15">
      <c r="B97" s="471"/>
      <c r="C97" s="471"/>
      <c r="D97" s="471"/>
      <c r="E97" s="471"/>
      <c r="F97" s="471"/>
      <c r="G97" s="471"/>
      <c r="H97" s="471"/>
      <c r="I97" s="471"/>
      <c r="J97" s="471"/>
      <c r="K97" s="471"/>
      <c r="L97" s="471"/>
      <c r="M97" s="471"/>
      <c r="N97" s="471"/>
      <c r="O97" s="471"/>
      <c r="P97" s="471"/>
      <c r="Q97" s="471"/>
      <c r="R97" s="471"/>
    </row>
    <row r="98" spans="2:18" ht="13.5" x14ac:dyDescent="0.15">
      <c r="B98" s="471"/>
      <c r="C98" s="429" t="s">
        <v>737</v>
      </c>
      <c r="E98" s="460"/>
      <c r="F98" s="460"/>
      <c r="G98" s="460"/>
      <c r="H98" s="460"/>
      <c r="I98" s="460"/>
      <c r="J98" s="460"/>
      <c r="K98" s="460"/>
      <c r="L98" s="460"/>
      <c r="M98" s="460"/>
      <c r="N98" s="460"/>
      <c r="O98" s="460"/>
      <c r="P98" s="471"/>
      <c r="Q98" s="471"/>
      <c r="R98" s="471"/>
    </row>
    <row r="99" spans="2:18" ht="30.6" customHeight="1" x14ac:dyDescent="0.15">
      <c r="C99" s="437"/>
      <c r="D99" s="459"/>
      <c r="E99" s="472"/>
      <c r="F99" s="892" t="s">
        <v>269</v>
      </c>
      <c r="G99" s="893"/>
      <c r="H99" s="893"/>
      <c r="I99" s="893"/>
      <c r="J99" s="893"/>
      <c r="K99" s="894"/>
      <c r="L99" s="892" t="s">
        <v>270</v>
      </c>
      <c r="M99" s="893"/>
      <c r="N99" s="893"/>
      <c r="O99" s="893"/>
      <c r="P99" s="894"/>
    </row>
    <row r="100" spans="2:18" ht="20.100000000000001" customHeight="1" x14ac:dyDescent="0.15">
      <c r="C100" s="443"/>
      <c r="D100" s="460"/>
      <c r="E100" s="473"/>
      <c r="F100" s="474" t="s">
        <v>153</v>
      </c>
      <c r="G100" s="433"/>
      <c r="H100" s="433"/>
      <c r="I100" s="433"/>
      <c r="J100" s="475"/>
      <c r="K100" s="908" t="s">
        <v>271</v>
      </c>
      <c r="L100" s="474" t="s">
        <v>153</v>
      </c>
      <c r="M100" s="433"/>
      <c r="N100" s="433"/>
      <c r="O100" s="434"/>
      <c r="P100" s="895" t="s">
        <v>271</v>
      </c>
    </row>
    <row r="101" spans="2:18" ht="48" customHeight="1" x14ac:dyDescent="0.15">
      <c r="C101" s="456"/>
      <c r="D101" s="476"/>
      <c r="E101" s="477"/>
      <c r="F101" s="478"/>
      <c r="G101" s="479" t="s">
        <v>272</v>
      </c>
      <c r="H101" s="480" t="s">
        <v>273</v>
      </c>
      <c r="I101" s="886" t="s">
        <v>274</v>
      </c>
      <c r="J101" s="887"/>
      <c r="K101" s="908"/>
      <c r="L101" s="478"/>
      <c r="M101" s="479" t="s">
        <v>272</v>
      </c>
      <c r="N101" s="480" t="s">
        <v>273</v>
      </c>
      <c r="O101" s="480" t="s">
        <v>274</v>
      </c>
      <c r="P101" s="896"/>
    </row>
    <row r="102" spans="2:18" ht="30.95" customHeight="1" x14ac:dyDescent="0.15">
      <c r="C102" s="878" t="s">
        <v>275</v>
      </c>
      <c r="D102" s="879"/>
      <c r="E102" s="880"/>
      <c r="F102" s="481"/>
      <c r="G102" s="482"/>
      <c r="H102" s="482"/>
      <c r="I102" s="888"/>
      <c r="J102" s="889"/>
      <c r="K102" s="482"/>
      <c r="L102" s="481"/>
      <c r="M102" s="482"/>
      <c r="N102" s="482"/>
      <c r="O102" s="482"/>
      <c r="P102" s="484"/>
    </row>
    <row r="103" spans="2:18" ht="30.95" customHeight="1" x14ac:dyDescent="0.15">
      <c r="C103" s="881" t="s">
        <v>276</v>
      </c>
      <c r="D103" s="882"/>
      <c r="E103" s="376" t="s">
        <v>277</v>
      </c>
      <c r="F103" s="481"/>
      <c r="G103" s="485"/>
      <c r="H103" s="485"/>
      <c r="I103" s="890"/>
      <c r="J103" s="891"/>
      <c r="K103" s="482"/>
      <c r="L103" s="481"/>
      <c r="M103" s="485"/>
      <c r="N103" s="485"/>
      <c r="O103" s="485"/>
      <c r="P103" s="485"/>
    </row>
    <row r="104" spans="2:18" ht="44.1" customHeight="1" x14ac:dyDescent="0.15">
      <c r="C104" s="486"/>
      <c r="D104" s="487"/>
      <c r="E104" s="376" t="s">
        <v>278</v>
      </c>
      <c r="F104" s="481"/>
      <c r="G104" s="485"/>
      <c r="H104" s="485"/>
      <c r="I104" s="890"/>
      <c r="J104" s="891"/>
      <c r="K104" s="482"/>
      <c r="L104" s="481"/>
      <c r="M104" s="485"/>
      <c r="N104" s="485"/>
      <c r="O104" s="485"/>
      <c r="P104" s="485"/>
    </row>
    <row r="105" spans="2:18" ht="30.95" customHeight="1" x14ac:dyDescent="0.15">
      <c r="C105" s="883" t="s">
        <v>259</v>
      </c>
      <c r="D105" s="884"/>
      <c r="E105" s="885"/>
      <c r="F105" s="481"/>
      <c r="G105" s="485"/>
      <c r="H105" s="485"/>
      <c r="I105" s="890"/>
      <c r="J105" s="891"/>
      <c r="K105" s="482"/>
      <c r="L105" s="481"/>
      <c r="M105" s="485"/>
      <c r="N105" s="485"/>
      <c r="O105" s="485"/>
      <c r="P105" s="485"/>
    </row>
    <row r="106" spans="2:18" ht="30.95" customHeight="1" x14ac:dyDescent="0.15">
      <c r="C106" s="883" t="s">
        <v>261</v>
      </c>
      <c r="D106" s="884"/>
      <c r="E106" s="885"/>
      <c r="F106" s="481"/>
      <c r="G106" s="485"/>
      <c r="H106" s="485"/>
      <c r="I106" s="890"/>
      <c r="J106" s="891"/>
      <c r="K106" s="482"/>
      <c r="L106" s="481"/>
      <c r="M106" s="485"/>
      <c r="N106" s="485"/>
      <c r="O106" s="485"/>
      <c r="P106" s="485"/>
    </row>
  </sheetData>
  <sheetProtection sheet="1" formatCells="0" formatColumns="0" formatRows="0" insertColumns="0" insertRows="0" insertHyperlinks="0" deleteColumns="0" deleteRows="0" sort="0" autoFilter="0" pivotTables="0"/>
  <mergeCells count="140">
    <mergeCell ref="J5:L6"/>
    <mergeCell ref="M5:O5"/>
    <mergeCell ref="M6:O6"/>
    <mergeCell ref="J7:L7"/>
    <mergeCell ref="M7:O7"/>
    <mergeCell ref="B23:H24"/>
    <mergeCell ref="B25:H26"/>
    <mergeCell ref="J24:R25"/>
    <mergeCell ref="O40:R41"/>
    <mergeCell ref="M41:N41"/>
    <mergeCell ref="M34:N34"/>
    <mergeCell ref="M35:N35"/>
    <mergeCell ref="M36:N36"/>
    <mergeCell ref="B10:H22"/>
    <mergeCell ref="Q4:Q6"/>
    <mergeCell ref="O50:R51"/>
    <mergeCell ref="M51:N51"/>
    <mergeCell ref="B52:J56"/>
    <mergeCell ref="K52:L52"/>
    <mergeCell ref="M52:N52"/>
    <mergeCell ref="K53:L53"/>
    <mergeCell ref="M53:N53"/>
    <mergeCell ref="K54:L54"/>
    <mergeCell ref="K46:L46"/>
    <mergeCell ref="B47:J47"/>
    <mergeCell ref="K47:L47"/>
    <mergeCell ref="M47:N47"/>
    <mergeCell ref="O47:R47"/>
    <mergeCell ref="B42:J46"/>
    <mergeCell ref="K42:L42"/>
    <mergeCell ref="M42:N42"/>
    <mergeCell ref="O42:R46"/>
    <mergeCell ref="O52:R56"/>
    <mergeCell ref="B50:J51"/>
    <mergeCell ref="K50:L51"/>
    <mergeCell ref="K56:L56"/>
    <mergeCell ref="M56:N56"/>
    <mergeCell ref="B2:T2"/>
    <mergeCell ref="B80:J81"/>
    <mergeCell ref="K80:L81"/>
    <mergeCell ref="O80:R81"/>
    <mergeCell ref="M81:N81"/>
    <mergeCell ref="B30:J31"/>
    <mergeCell ref="K30:L31"/>
    <mergeCell ref="O30:R31"/>
    <mergeCell ref="M31:N31"/>
    <mergeCell ref="B32:J36"/>
    <mergeCell ref="K32:L32"/>
    <mergeCell ref="M32:N32"/>
    <mergeCell ref="O32:R36"/>
    <mergeCell ref="M33:N33"/>
    <mergeCell ref="B37:J37"/>
    <mergeCell ref="K37:L37"/>
    <mergeCell ref="M37:N37"/>
    <mergeCell ref="O37:R37"/>
    <mergeCell ref="B40:J41"/>
    <mergeCell ref="B67:J67"/>
    <mergeCell ref="K67:L67"/>
    <mergeCell ref="B5:F6"/>
    <mergeCell ref="K40:L41"/>
    <mergeCell ref="M46:N46"/>
    <mergeCell ref="B70:J71"/>
    <mergeCell ref="K70:L71"/>
    <mergeCell ref="O70:R71"/>
    <mergeCell ref="M71:N71"/>
    <mergeCell ref="K43:L43"/>
    <mergeCell ref="M43:N43"/>
    <mergeCell ref="K44:L44"/>
    <mergeCell ref="M44:N44"/>
    <mergeCell ref="K45:L45"/>
    <mergeCell ref="M45:N45"/>
    <mergeCell ref="M54:N54"/>
    <mergeCell ref="K55:L55"/>
    <mergeCell ref="M55:N55"/>
    <mergeCell ref="M67:N67"/>
    <mergeCell ref="O67:R67"/>
    <mergeCell ref="B60:J61"/>
    <mergeCell ref="K60:L61"/>
    <mergeCell ref="O60:R61"/>
    <mergeCell ref="M61:N61"/>
    <mergeCell ref="B62:J66"/>
    <mergeCell ref="K62:L62"/>
    <mergeCell ref="O62:R66"/>
    <mergeCell ref="K63:L63"/>
    <mergeCell ref="M63:N63"/>
    <mergeCell ref="M62:N62"/>
    <mergeCell ref="K57:L57"/>
    <mergeCell ref="M57:N57"/>
    <mergeCell ref="O77:R77"/>
    <mergeCell ref="B87:J87"/>
    <mergeCell ref="B72:J76"/>
    <mergeCell ref="K72:L72"/>
    <mergeCell ref="M72:N72"/>
    <mergeCell ref="K87:L87"/>
    <mergeCell ref="M87:N87"/>
    <mergeCell ref="B82:J86"/>
    <mergeCell ref="K82:L82"/>
    <mergeCell ref="M82:N82"/>
    <mergeCell ref="K75:L75"/>
    <mergeCell ref="M75:N75"/>
    <mergeCell ref="K76:L76"/>
    <mergeCell ref="M76:N76"/>
    <mergeCell ref="B77:J77"/>
    <mergeCell ref="K77:L77"/>
    <mergeCell ref="M77:N77"/>
    <mergeCell ref="O87:R87"/>
    <mergeCell ref="O82:R86"/>
    <mergeCell ref="K83:L83"/>
    <mergeCell ref="M83:N83"/>
    <mergeCell ref="K64:L64"/>
    <mergeCell ref="M64:N64"/>
    <mergeCell ref="K65:L65"/>
    <mergeCell ref="M65:N65"/>
    <mergeCell ref="K66:L66"/>
    <mergeCell ref="M66:N66"/>
    <mergeCell ref="K84:L84"/>
    <mergeCell ref="M84:N84"/>
    <mergeCell ref="K85:L85"/>
    <mergeCell ref="F99:K99"/>
    <mergeCell ref="L99:P99"/>
    <mergeCell ref="P100:P101"/>
    <mergeCell ref="M85:N85"/>
    <mergeCell ref="K86:L86"/>
    <mergeCell ref="M86:N86"/>
    <mergeCell ref="O72:R76"/>
    <mergeCell ref="K73:L73"/>
    <mergeCell ref="M73:N73"/>
    <mergeCell ref="K74:L74"/>
    <mergeCell ref="M74:N74"/>
    <mergeCell ref="K100:K101"/>
    <mergeCell ref="C102:E102"/>
    <mergeCell ref="C103:D103"/>
    <mergeCell ref="C105:E105"/>
    <mergeCell ref="C106:E106"/>
    <mergeCell ref="I101:J101"/>
    <mergeCell ref="I102:J102"/>
    <mergeCell ref="I103:J103"/>
    <mergeCell ref="I104:J104"/>
    <mergeCell ref="I105:J105"/>
    <mergeCell ref="I106:J106"/>
  </mergeCells>
  <phoneticPr fontId="4"/>
  <dataValidations count="1">
    <dataValidation type="list" allowBlank="1" showInputMessage="1" showErrorMessage="1" sqref="Q7" xr:uid="{25688071-30A0-45B4-9EAE-18868CDCD541}">
      <formula1>"○,×"</formula1>
    </dataValidation>
  </dataValidations>
  <pageMargins left="0.55118110236220474" right="0.19685039370078741" top="0.78740157480314965" bottom="0.55118110236220474" header="0.51181102362204722" footer="0.51181102362204722"/>
  <pageSetup paperSize="9" scale="55" orientation="portrait" r:id="rId1"/>
  <headerFooter alignWithMargins="0"/>
  <rowBreaks count="1" manualBreakCount="1">
    <brk id="95" max="17"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61FAB1-5147-43C3-AE68-E39F825D8BD8}">
  <sheetPr codeName="Sheet13">
    <tabColor rgb="FF92D050"/>
  </sheetPr>
  <dimension ref="B2:Z129"/>
  <sheetViews>
    <sheetView showGridLines="0" showZeros="0" view="pageBreakPreview" topLeftCell="A7" zoomScaleNormal="85" zoomScaleSheetLayoutView="100" workbookViewId="0">
      <selection activeCell="T47" sqref="T47"/>
    </sheetView>
  </sheetViews>
  <sheetFormatPr defaultColWidth="9" defaultRowHeight="12" x14ac:dyDescent="0.15"/>
  <cols>
    <col min="1" max="2" width="2.5" style="322" customWidth="1"/>
    <col min="3" max="3" width="12.5" style="322" customWidth="1"/>
    <col min="4" max="7" width="10.25" style="322" customWidth="1"/>
    <col min="8" max="8" width="10.5" style="322" customWidth="1"/>
    <col min="9" max="9" width="3.875" style="322" customWidth="1"/>
    <col min="10" max="11" width="8.5" style="322" customWidth="1"/>
    <col min="12" max="12" width="10.5" style="322" customWidth="1"/>
    <col min="13" max="13" width="8.5" style="322" bestFit="1" customWidth="1"/>
    <col min="14" max="16" width="10.5" style="322" customWidth="1"/>
    <col min="17" max="21" width="9.5" style="322" customWidth="1"/>
    <col min="22" max="22" width="1.5" style="322" customWidth="1"/>
    <col min="23" max="16384" width="9" style="322"/>
  </cols>
  <sheetData>
    <row r="2" spans="2:26" ht="18.75" customHeight="1" x14ac:dyDescent="0.15">
      <c r="B2" s="860" t="s">
        <v>562</v>
      </c>
      <c r="C2" s="860"/>
      <c r="D2" s="860"/>
      <c r="E2" s="860"/>
      <c r="F2" s="860"/>
      <c r="G2" s="860"/>
      <c r="H2" s="860"/>
      <c r="I2" s="860"/>
      <c r="J2" s="860"/>
      <c r="K2" s="860"/>
      <c r="L2" s="860"/>
      <c r="M2" s="860"/>
      <c r="N2" s="860"/>
      <c r="O2" s="860"/>
      <c r="P2" s="860"/>
      <c r="Q2" s="860"/>
      <c r="R2" s="860"/>
      <c r="S2" s="860"/>
      <c r="T2" s="860"/>
      <c r="U2" s="426"/>
    </row>
    <row r="3" spans="2:26" ht="12" customHeight="1" x14ac:dyDescent="0.15">
      <c r="Q3" s="427"/>
    </row>
    <row r="4" spans="2:26" ht="18" customHeight="1" x14ac:dyDescent="0.15">
      <c r="B4" s="428" t="s">
        <v>729</v>
      </c>
      <c r="C4" s="428"/>
      <c r="J4" s="429" t="s">
        <v>730</v>
      </c>
      <c r="K4" s="429"/>
      <c r="L4" s="429"/>
      <c r="M4" s="429"/>
      <c r="N4" s="429"/>
      <c r="O4" s="425" t="s">
        <v>0</v>
      </c>
      <c r="Q4" s="990"/>
      <c r="R4" s="990"/>
      <c r="Z4" s="430"/>
    </row>
    <row r="5" spans="2:26" ht="15" customHeight="1" x14ac:dyDescent="0.15">
      <c r="B5" s="958"/>
      <c r="C5" s="959"/>
      <c r="D5" s="959"/>
      <c r="E5" s="959"/>
      <c r="F5" s="960"/>
      <c r="G5" s="431"/>
      <c r="H5" s="431"/>
      <c r="J5" s="971" t="s">
        <v>63</v>
      </c>
      <c r="K5" s="972"/>
      <c r="L5" s="972"/>
      <c r="M5" s="973"/>
      <c r="N5" s="973"/>
      <c r="O5" s="974"/>
      <c r="Q5" s="990"/>
      <c r="R5" s="990"/>
    </row>
    <row r="6" spans="2:26" ht="15" customHeight="1" x14ac:dyDescent="0.15">
      <c r="B6" s="961"/>
      <c r="C6" s="962"/>
      <c r="D6" s="962"/>
      <c r="E6" s="962"/>
      <c r="F6" s="963"/>
      <c r="G6" s="431"/>
      <c r="H6" s="431"/>
      <c r="J6" s="946"/>
      <c r="K6" s="943"/>
      <c r="L6" s="944"/>
      <c r="M6" s="883" t="s">
        <v>140</v>
      </c>
      <c r="N6" s="884"/>
      <c r="O6" s="885"/>
      <c r="Q6" s="990"/>
      <c r="R6" s="990"/>
    </row>
    <row r="7" spans="2:26" ht="30" customHeight="1" x14ac:dyDescent="0.15">
      <c r="C7" s="431"/>
      <c r="D7" s="431"/>
      <c r="E7" s="431"/>
      <c r="F7" s="431"/>
      <c r="G7" s="431"/>
      <c r="H7" s="431"/>
      <c r="I7" s="435"/>
      <c r="J7" s="975">
        <f>K37+K47+K57+K67+K77+K87+K97</f>
        <v>0</v>
      </c>
      <c r="K7" s="976"/>
      <c r="L7" s="977"/>
      <c r="M7" s="975">
        <f>M37+M47+M57+M67+M77+M87+M97</f>
        <v>0</v>
      </c>
      <c r="N7" s="976"/>
      <c r="O7" s="977"/>
      <c r="Q7" s="991"/>
      <c r="R7" s="991"/>
    </row>
    <row r="8" spans="2:26" ht="12" customHeight="1" x14ac:dyDescent="0.15"/>
    <row r="9" spans="2:26" ht="12" customHeight="1" x14ac:dyDescent="0.15">
      <c r="B9" s="428" t="s">
        <v>731</v>
      </c>
      <c r="C9" s="428"/>
      <c r="J9" s="428" t="s">
        <v>738</v>
      </c>
      <c r="K9" s="428"/>
    </row>
    <row r="10" spans="2:26" ht="12" customHeight="1" x14ac:dyDescent="0.15">
      <c r="B10" s="981"/>
      <c r="C10" s="982"/>
      <c r="D10" s="982"/>
      <c r="E10" s="982"/>
      <c r="F10" s="982"/>
      <c r="G10" s="982"/>
      <c r="H10" s="983"/>
      <c r="I10" s="431"/>
      <c r="J10" s="488"/>
      <c r="K10" s="455"/>
      <c r="L10" s="455"/>
      <c r="M10" s="455"/>
      <c r="N10" s="455"/>
      <c r="O10" s="455"/>
      <c r="P10" s="455"/>
      <c r="Q10" s="455"/>
      <c r="R10" s="489"/>
      <c r="U10" s="440"/>
    </row>
    <row r="11" spans="2:26" ht="12" customHeight="1" x14ac:dyDescent="0.15">
      <c r="B11" s="984"/>
      <c r="C11" s="985"/>
      <c r="D11" s="985"/>
      <c r="E11" s="985"/>
      <c r="F11" s="985"/>
      <c r="G11" s="985"/>
      <c r="H11" s="986"/>
      <c r="I11" s="431"/>
      <c r="J11" s="447"/>
      <c r="K11" s="445"/>
      <c r="L11" s="445"/>
      <c r="M11" s="445"/>
      <c r="N11" s="445"/>
      <c r="O11" s="445"/>
      <c r="P11" s="445"/>
      <c r="Q11" s="445"/>
      <c r="R11" s="450"/>
      <c r="U11" s="440"/>
    </row>
    <row r="12" spans="2:26" ht="12" customHeight="1" x14ac:dyDescent="0.15">
      <c r="B12" s="984"/>
      <c r="C12" s="985"/>
      <c r="D12" s="985"/>
      <c r="E12" s="985"/>
      <c r="F12" s="985"/>
      <c r="G12" s="985"/>
      <c r="H12" s="986"/>
      <c r="I12" s="431"/>
      <c r="J12" s="447"/>
      <c r="K12" s="445"/>
      <c r="L12" s="445"/>
      <c r="M12" s="445"/>
      <c r="N12" s="445"/>
      <c r="O12" s="445"/>
      <c r="P12" s="445"/>
      <c r="Q12" s="445"/>
      <c r="R12" s="450"/>
      <c r="U12" s="440"/>
    </row>
    <row r="13" spans="2:26" ht="12" customHeight="1" x14ac:dyDescent="0.15">
      <c r="B13" s="984"/>
      <c r="C13" s="985"/>
      <c r="D13" s="985"/>
      <c r="E13" s="985"/>
      <c r="F13" s="985"/>
      <c r="G13" s="985"/>
      <c r="H13" s="986"/>
      <c r="I13" s="431"/>
      <c r="J13" s="447"/>
      <c r="K13" s="445"/>
      <c r="L13" s="445"/>
      <c r="M13" s="445"/>
      <c r="N13" s="445"/>
      <c r="O13" s="445"/>
      <c r="P13" s="445"/>
      <c r="Q13" s="445"/>
      <c r="R13" s="450"/>
      <c r="U13" s="440"/>
    </row>
    <row r="14" spans="2:26" ht="12" customHeight="1" x14ac:dyDescent="0.15">
      <c r="B14" s="984"/>
      <c r="C14" s="985"/>
      <c r="D14" s="985"/>
      <c r="E14" s="985"/>
      <c r="F14" s="985"/>
      <c r="G14" s="985"/>
      <c r="H14" s="986"/>
      <c r="J14" s="447"/>
      <c r="K14" s="445"/>
      <c r="L14" s="445"/>
      <c r="M14" s="445"/>
      <c r="N14" s="445"/>
      <c r="O14" s="445"/>
      <c r="P14" s="445"/>
      <c r="Q14" s="445"/>
      <c r="R14" s="450"/>
    </row>
    <row r="15" spans="2:26" ht="12" customHeight="1" x14ac:dyDescent="0.15">
      <c r="B15" s="984"/>
      <c r="C15" s="985"/>
      <c r="D15" s="985"/>
      <c r="E15" s="985"/>
      <c r="F15" s="985"/>
      <c r="G15" s="985"/>
      <c r="H15" s="986"/>
      <c r="J15" s="447"/>
      <c r="K15" s="445"/>
      <c r="L15" s="445"/>
      <c r="M15" s="445"/>
      <c r="N15" s="445"/>
      <c r="O15" s="445"/>
      <c r="P15" s="445"/>
      <c r="Q15" s="445"/>
      <c r="R15" s="450"/>
    </row>
    <row r="16" spans="2:26" ht="12" customHeight="1" x14ac:dyDescent="0.15">
      <c r="B16" s="984"/>
      <c r="C16" s="985"/>
      <c r="D16" s="985"/>
      <c r="E16" s="985"/>
      <c r="F16" s="985"/>
      <c r="G16" s="985"/>
      <c r="H16" s="986"/>
      <c r="J16" s="447"/>
      <c r="K16" s="445" t="s">
        <v>739</v>
      </c>
      <c r="L16" s="445"/>
      <c r="M16" s="445"/>
      <c r="N16" s="445"/>
      <c r="O16" s="445"/>
      <c r="P16" s="445"/>
      <c r="Q16" s="445"/>
      <c r="R16" s="450"/>
    </row>
    <row r="17" spans="2:25" ht="12" customHeight="1" x14ac:dyDescent="0.15">
      <c r="B17" s="984"/>
      <c r="C17" s="985"/>
      <c r="D17" s="985"/>
      <c r="E17" s="985"/>
      <c r="F17" s="985"/>
      <c r="G17" s="985"/>
      <c r="H17" s="986"/>
      <c r="J17" s="447"/>
      <c r="K17" s="446" t="s">
        <v>248</v>
      </c>
      <c r="L17" s="446" t="s">
        <v>249</v>
      </c>
      <c r="M17" s="446" t="s">
        <v>250</v>
      </c>
      <c r="N17" s="446" t="s">
        <v>251</v>
      </c>
      <c r="O17" s="446" t="s">
        <v>252</v>
      </c>
      <c r="P17" s="446" t="s">
        <v>253</v>
      </c>
      <c r="Q17" s="452"/>
      <c r="R17" s="490"/>
    </row>
    <row r="18" spans="2:25" ht="12" customHeight="1" x14ac:dyDescent="0.15">
      <c r="B18" s="984"/>
      <c r="C18" s="985"/>
      <c r="D18" s="985"/>
      <c r="E18" s="985"/>
      <c r="F18" s="985"/>
      <c r="G18" s="985"/>
      <c r="H18" s="986"/>
      <c r="J18" s="447"/>
      <c r="K18" s="448"/>
      <c r="L18" s="449"/>
      <c r="M18" s="449"/>
      <c r="N18" s="449"/>
      <c r="O18" s="449"/>
      <c r="P18" s="449"/>
      <c r="Q18" s="454"/>
      <c r="R18" s="491"/>
      <c r="U18" s="451"/>
    </row>
    <row r="19" spans="2:25" ht="12" customHeight="1" x14ac:dyDescent="0.15">
      <c r="B19" s="984"/>
      <c r="C19" s="985"/>
      <c r="D19" s="985"/>
      <c r="E19" s="985"/>
      <c r="F19" s="985"/>
      <c r="G19" s="985"/>
      <c r="H19" s="986"/>
      <c r="J19" s="447"/>
      <c r="K19" s="448"/>
      <c r="L19" s="449"/>
      <c r="M19" s="449"/>
      <c r="N19" s="449"/>
      <c r="O19" s="449"/>
      <c r="P19" s="449"/>
      <c r="Q19" s="454"/>
      <c r="R19" s="491"/>
      <c r="U19" s="451"/>
    </row>
    <row r="20" spans="2:25" ht="12" customHeight="1" x14ac:dyDescent="0.15">
      <c r="B20" s="984"/>
      <c r="C20" s="985"/>
      <c r="D20" s="985"/>
      <c r="E20" s="985"/>
      <c r="F20" s="985"/>
      <c r="G20" s="985"/>
      <c r="H20" s="986"/>
      <c r="J20" s="447"/>
      <c r="K20" s="453"/>
      <c r="L20" s="453"/>
      <c r="M20" s="453"/>
      <c r="N20" s="453"/>
      <c r="O20" s="453"/>
      <c r="P20" s="453"/>
      <c r="Q20" s="445"/>
      <c r="R20" s="450"/>
      <c r="U20" s="451"/>
    </row>
    <row r="21" spans="2:25" ht="12" customHeight="1" x14ac:dyDescent="0.15">
      <c r="B21" s="984"/>
      <c r="C21" s="985"/>
      <c r="D21" s="985"/>
      <c r="E21" s="985"/>
      <c r="F21" s="985"/>
      <c r="G21" s="985"/>
      <c r="H21" s="986"/>
      <c r="J21" s="447"/>
      <c r="K21" s="455" t="s">
        <v>279</v>
      </c>
      <c r="L21" s="455"/>
      <c r="M21" s="455"/>
      <c r="N21" s="455"/>
      <c r="O21" s="455"/>
      <c r="P21" s="455"/>
      <c r="Q21" s="445"/>
      <c r="R21" s="450"/>
      <c r="U21" s="451"/>
    </row>
    <row r="22" spans="2:25" ht="12" customHeight="1" x14ac:dyDescent="0.15">
      <c r="B22" s="987"/>
      <c r="C22" s="988"/>
      <c r="D22" s="988"/>
      <c r="E22" s="988"/>
      <c r="F22" s="988"/>
      <c r="G22" s="988"/>
      <c r="H22" s="989"/>
      <c r="J22" s="492"/>
      <c r="K22" s="457"/>
      <c r="L22" s="457"/>
      <c r="M22" s="457"/>
      <c r="N22" s="457"/>
      <c r="O22" s="457"/>
      <c r="P22" s="457"/>
      <c r="Q22" s="457"/>
      <c r="R22" s="458"/>
      <c r="U22" s="451"/>
    </row>
    <row r="23" spans="2:25" ht="12.95" customHeight="1" x14ac:dyDescent="0.15">
      <c r="B23" s="998" t="s">
        <v>141</v>
      </c>
      <c r="C23" s="998"/>
      <c r="D23" s="998"/>
      <c r="E23" s="998"/>
      <c r="F23" s="998"/>
      <c r="G23" s="998"/>
      <c r="H23" s="998"/>
      <c r="J23" s="445" t="s">
        <v>280</v>
      </c>
      <c r="K23" s="445"/>
      <c r="L23" s="445"/>
      <c r="M23" s="445"/>
      <c r="N23" s="445"/>
      <c r="O23" s="445"/>
      <c r="P23" s="445"/>
      <c r="Q23" s="445"/>
      <c r="R23" s="445"/>
      <c r="U23" s="451"/>
    </row>
    <row r="24" spans="2:25" ht="12.95" customHeight="1" x14ac:dyDescent="0.15">
      <c r="B24" s="980"/>
      <c r="C24" s="980"/>
      <c r="D24" s="980"/>
      <c r="E24" s="980"/>
      <c r="F24" s="980"/>
      <c r="G24" s="980"/>
      <c r="H24" s="980"/>
      <c r="J24" s="445"/>
      <c r="K24" s="445"/>
      <c r="L24" s="445"/>
      <c r="M24" s="445"/>
      <c r="N24" s="445"/>
      <c r="O24" s="445"/>
      <c r="P24" s="445"/>
      <c r="Q24" s="445"/>
      <c r="R24" s="445"/>
      <c r="U24" s="451"/>
    </row>
    <row r="25" spans="2:25" ht="12.95" customHeight="1" x14ac:dyDescent="0.15">
      <c r="B25" s="980" t="s">
        <v>142</v>
      </c>
      <c r="C25" s="980"/>
      <c r="D25" s="980"/>
      <c r="E25" s="980"/>
      <c r="F25" s="980"/>
      <c r="G25" s="980"/>
      <c r="H25" s="980"/>
      <c r="J25" s="445"/>
      <c r="K25" s="445"/>
      <c r="L25" s="445"/>
      <c r="M25" s="445"/>
      <c r="N25" s="445"/>
      <c r="O25" s="445"/>
      <c r="P25" s="445"/>
      <c r="Q25" s="445"/>
      <c r="R25" s="445"/>
      <c r="U25" s="451"/>
    </row>
    <row r="26" spans="2:25" ht="12.95" customHeight="1" x14ac:dyDescent="0.15">
      <c r="B26" s="980"/>
      <c r="C26" s="980"/>
      <c r="D26" s="980"/>
      <c r="E26" s="980"/>
      <c r="F26" s="980"/>
      <c r="G26" s="980"/>
      <c r="H26" s="980"/>
      <c r="J26" s="445"/>
      <c r="K26" s="445"/>
      <c r="L26" s="445"/>
      <c r="M26" s="445"/>
      <c r="N26" s="445"/>
      <c r="O26" s="445"/>
      <c r="P26" s="445"/>
      <c r="Q26" s="445"/>
      <c r="R26" s="445"/>
      <c r="U26" s="451"/>
    </row>
    <row r="27" spans="2:25" ht="12" customHeight="1" x14ac:dyDescent="0.15">
      <c r="C27" s="493"/>
      <c r="K27" s="445"/>
      <c r="L27" s="445"/>
      <c r="M27" s="445"/>
      <c r="N27" s="445"/>
      <c r="O27" s="445"/>
      <c r="P27" s="445"/>
      <c r="Q27" s="445"/>
      <c r="R27" s="445"/>
      <c r="S27" s="445"/>
      <c r="T27" s="445"/>
      <c r="U27" s="451"/>
    </row>
    <row r="28" spans="2:25" ht="12" customHeight="1" x14ac:dyDescent="0.15">
      <c r="B28" s="461" t="s">
        <v>281</v>
      </c>
      <c r="C28" s="461"/>
    </row>
    <row r="29" spans="2:25" ht="18.75" customHeight="1" thickBot="1" x14ac:dyDescent="0.2">
      <c r="B29" s="435" t="s">
        <v>740</v>
      </c>
      <c r="C29" s="435"/>
      <c r="D29" s="429"/>
      <c r="E29" s="429"/>
      <c r="F29" s="429"/>
      <c r="G29" s="429"/>
      <c r="H29" s="429"/>
      <c r="I29" s="429"/>
      <c r="J29" s="429"/>
      <c r="K29" s="429"/>
      <c r="L29" s="430"/>
      <c r="M29" s="430"/>
      <c r="N29" s="430"/>
      <c r="O29" s="430"/>
      <c r="P29" s="430"/>
      <c r="Q29" s="430"/>
      <c r="R29" s="430"/>
      <c r="V29" s="429"/>
    </row>
    <row r="30" spans="2:25" ht="18" customHeight="1" x14ac:dyDescent="0.15">
      <c r="B30" s="939" t="s">
        <v>135</v>
      </c>
      <c r="C30" s="940"/>
      <c r="D30" s="940"/>
      <c r="E30" s="940"/>
      <c r="F30" s="940"/>
      <c r="G30" s="940"/>
      <c r="H30" s="940"/>
      <c r="I30" s="940"/>
      <c r="J30" s="941"/>
      <c r="K30" s="945" t="s">
        <v>63</v>
      </c>
      <c r="L30" s="940"/>
      <c r="M30" s="462"/>
      <c r="N30" s="463"/>
      <c r="O30" s="945" t="s">
        <v>136</v>
      </c>
      <c r="P30" s="940"/>
      <c r="Q30" s="940"/>
      <c r="R30" s="947"/>
      <c r="V30" s="430"/>
      <c r="W30" s="430"/>
      <c r="X30" s="430"/>
      <c r="Y30" s="430"/>
    </row>
    <row r="31" spans="2:25" ht="18" customHeight="1" x14ac:dyDescent="0.15">
      <c r="B31" s="942"/>
      <c r="C31" s="943"/>
      <c r="D31" s="943"/>
      <c r="E31" s="943"/>
      <c r="F31" s="943"/>
      <c r="G31" s="943"/>
      <c r="H31" s="943"/>
      <c r="I31" s="943"/>
      <c r="J31" s="944"/>
      <c r="K31" s="946"/>
      <c r="L31" s="943"/>
      <c r="M31" s="883" t="s">
        <v>65</v>
      </c>
      <c r="N31" s="885"/>
      <c r="O31" s="946"/>
      <c r="P31" s="943"/>
      <c r="Q31" s="943"/>
      <c r="R31" s="948"/>
    </row>
    <row r="32" spans="2:25" ht="13.5" x14ac:dyDescent="0.15">
      <c r="B32" s="951" t="s">
        <v>138</v>
      </c>
      <c r="C32" s="952"/>
      <c r="D32" s="952"/>
      <c r="E32" s="952"/>
      <c r="F32" s="952"/>
      <c r="G32" s="952"/>
      <c r="H32" s="952"/>
      <c r="I32" s="952"/>
      <c r="J32" s="953"/>
      <c r="K32" s="909" t="s">
        <v>137</v>
      </c>
      <c r="L32" s="910"/>
      <c r="M32" s="909" t="s">
        <v>137</v>
      </c>
      <c r="N32" s="910"/>
      <c r="O32" s="899"/>
      <c r="P32" s="900"/>
      <c r="Q32" s="900"/>
      <c r="R32" s="901"/>
    </row>
    <row r="33" spans="2:25" ht="13.5" x14ac:dyDescent="0.15">
      <c r="B33" s="954"/>
      <c r="C33" s="934"/>
      <c r="D33" s="934"/>
      <c r="E33" s="934"/>
      <c r="F33" s="934"/>
      <c r="G33" s="934"/>
      <c r="H33" s="934"/>
      <c r="I33" s="934"/>
      <c r="J33" s="955"/>
      <c r="K33" s="464"/>
      <c r="L33" s="465"/>
      <c r="M33" s="897"/>
      <c r="N33" s="898"/>
      <c r="O33" s="902"/>
      <c r="P33" s="903"/>
      <c r="Q33" s="903"/>
      <c r="R33" s="904"/>
    </row>
    <row r="34" spans="2:25" ht="13.5" x14ac:dyDescent="0.15">
      <c r="B34" s="954"/>
      <c r="C34" s="934"/>
      <c r="D34" s="934"/>
      <c r="E34" s="934"/>
      <c r="F34" s="934"/>
      <c r="G34" s="934"/>
      <c r="H34" s="934"/>
      <c r="I34" s="934"/>
      <c r="J34" s="955"/>
      <c r="K34" s="464"/>
      <c r="L34" s="465"/>
      <c r="M34" s="897"/>
      <c r="N34" s="898"/>
      <c r="O34" s="902"/>
      <c r="P34" s="903"/>
      <c r="Q34" s="903"/>
      <c r="R34" s="904"/>
    </row>
    <row r="35" spans="2:25" ht="13.5" x14ac:dyDescent="0.15">
      <c r="B35" s="954"/>
      <c r="C35" s="934"/>
      <c r="D35" s="934"/>
      <c r="E35" s="934"/>
      <c r="F35" s="934"/>
      <c r="G35" s="934"/>
      <c r="H35" s="934"/>
      <c r="I35" s="934"/>
      <c r="J35" s="955"/>
      <c r="K35" s="464"/>
      <c r="L35" s="465"/>
      <c r="M35" s="897"/>
      <c r="N35" s="898"/>
      <c r="O35" s="902"/>
      <c r="P35" s="903"/>
      <c r="Q35" s="903"/>
      <c r="R35" s="904"/>
    </row>
    <row r="36" spans="2:25" ht="13.5" x14ac:dyDescent="0.15">
      <c r="B36" s="956"/>
      <c r="C36" s="937"/>
      <c r="D36" s="937"/>
      <c r="E36" s="937"/>
      <c r="F36" s="937"/>
      <c r="G36" s="937"/>
      <c r="H36" s="937"/>
      <c r="I36" s="937"/>
      <c r="J36" s="957"/>
      <c r="K36" s="464"/>
      <c r="L36" s="465"/>
      <c r="M36" s="897"/>
      <c r="N36" s="898"/>
      <c r="O36" s="905"/>
      <c r="P36" s="906"/>
      <c r="Q36" s="906"/>
      <c r="R36" s="907"/>
    </row>
    <row r="37" spans="2:25" ht="26.25" customHeight="1" thickBot="1" x14ac:dyDescent="0.2">
      <c r="B37" s="916" t="s">
        <v>139</v>
      </c>
      <c r="C37" s="917"/>
      <c r="D37" s="917"/>
      <c r="E37" s="917"/>
      <c r="F37" s="917"/>
      <c r="G37" s="917"/>
      <c r="H37" s="917"/>
      <c r="I37" s="917"/>
      <c r="J37" s="918"/>
      <c r="K37" s="928"/>
      <c r="L37" s="929"/>
      <c r="M37" s="928"/>
      <c r="N37" s="929"/>
      <c r="O37" s="913"/>
      <c r="P37" s="914"/>
      <c r="Q37" s="914"/>
      <c r="R37" s="915"/>
    </row>
    <row r="38" spans="2:25" ht="10.5" customHeight="1" x14ac:dyDescent="0.15">
      <c r="B38" s="461"/>
      <c r="C38" s="28"/>
    </row>
    <row r="39" spans="2:25" ht="18.75" customHeight="1" thickBot="1" x14ac:dyDescent="0.2">
      <c r="B39" s="435" t="s">
        <v>741</v>
      </c>
      <c r="C39" s="435"/>
      <c r="D39" s="429"/>
      <c r="E39" s="429"/>
      <c r="F39" s="429"/>
      <c r="G39" s="429"/>
      <c r="H39" s="429"/>
      <c r="I39" s="429"/>
      <c r="J39" s="429"/>
      <c r="K39" s="429"/>
      <c r="L39" s="430"/>
      <c r="M39" s="430"/>
      <c r="N39" s="430"/>
      <c r="O39" s="430"/>
      <c r="P39" s="430"/>
      <c r="Q39" s="430"/>
      <c r="R39" s="430"/>
      <c r="T39" s="429"/>
      <c r="U39" s="429"/>
    </row>
    <row r="40" spans="2:25" ht="18" customHeight="1" x14ac:dyDescent="0.15">
      <c r="B40" s="939" t="s">
        <v>135</v>
      </c>
      <c r="C40" s="940"/>
      <c r="D40" s="940"/>
      <c r="E40" s="940"/>
      <c r="F40" s="940"/>
      <c r="G40" s="940"/>
      <c r="H40" s="940"/>
      <c r="I40" s="940"/>
      <c r="J40" s="941"/>
      <c r="K40" s="945" t="s">
        <v>63</v>
      </c>
      <c r="L40" s="940"/>
      <c r="M40" s="462"/>
      <c r="N40" s="463"/>
      <c r="O40" s="945" t="s">
        <v>136</v>
      </c>
      <c r="P40" s="940"/>
      <c r="Q40" s="940"/>
      <c r="R40" s="947"/>
      <c r="V40" s="430"/>
      <c r="W40" s="430"/>
      <c r="X40" s="430"/>
      <c r="Y40" s="430"/>
    </row>
    <row r="41" spans="2:25" ht="18" customHeight="1" x14ac:dyDescent="0.15">
      <c r="B41" s="942"/>
      <c r="C41" s="943"/>
      <c r="D41" s="943"/>
      <c r="E41" s="943"/>
      <c r="F41" s="943"/>
      <c r="G41" s="943"/>
      <c r="H41" s="943"/>
      <c r="I41" s="943"/>
      <c r="J41" s="944"/>
      <c r="K41" s="946"/>
      <c r="L41" s="943"/>
      <c r="M41" s="883" t="s">
        <v>65</v>
      </c>
      <c r="N41" s="885"/>
      <c r="O41" s="946"/>
      <c r="P41" s="943"/>
      <c r="Q41" s="943"/>
      <c r="R41" s="948"/>
    </row>
    <row r="42" spans="2:25" ht="13.5" customHeight="1" x14ac:dyDescent="0.15">
      <c r="B42" s="919" t="s">
        <v>138</v>
      </c>
      <c r="C42" s="920"/>
      <c r="D42" s="920"/>
      <c r="E42" s="920"/>
      <c r="F42" s="920"/>
      <c r="G42" s="920"/>
      <c r="H42" s="920"/>
      <c r="I42" s="920"/>
      <c r="J42" s="921"/>
      <c r="K42" s="909" t="s">
        <v>137</v>
      </c>
      <c r="L42" s="910"/>
      <c r="M42" s="909" t="s">
        <v>137</v>
      </c>
      <c r="N42" s="910"/>
      <c r="O42" s="930" t="s">
        <v>257</v>
      </c>
      <c r="P42" s="931"/>
      <c r="Q42" s="931"/>
      <c r="R42" s="932"/>
    </row>
    <row r="43" spans="2:25" ht="13.5" x14ac:dyDescent="0.15">
      <c r="B43" s="922"/>
      <c r="C43" s="923"/>
      <c r="D43" s="923"/>
      <c r="E43" s="923"/>
      <c r="F43" s="923"/>
      <c r="G43" s="923"/>
      <c r="H43" s="923"/>
      <c r="I43" s="923"/>
      <c r="J43" s="924"/>
      <c r="K43" s="897"/>
      <c r="L43" s="898"/>
      <c r="M43" s="897"/>
      <c r="N43" s="898"/>
      <c r="O43" s="933"/>
      <c r="P43" s="934"/>
      <c r="Q43" s="934"/>
      <c r="R43" s="935"/>
    </row>
    <row r="44" spans="2:25" ht="13.5" x14ac:dyDescent="0.15">
      <c r="B44" s="922"/>
      <c r="C44" s="923"/>
      <c r="D44" s="923"/>
      <c r="E44" s="923"/>
      <c r="F44" s="923"/>
      <c r="G44" s="923"/>
      <c r="H44" s="923"/>
      <c r="I44" s="923"/>
      <c r="J44" s="924"/>
      <c r="K44" s="897"/>
      <c r="L44" s="898"/>
      <c r="M44" s="897"/>
      <c r="N44" s="898"/>
      <c r="O44" s="933"/>
      <c r="P44" s="934"/>
      <c r="Q44" s="934"/>
      <c r="R44" s="935"/>
    </row>
    <row r="45" spans="2:25" ht="13.5" x14ac:dyDescent="0.15">
      <c r="B45" s="922"/>
      <c r="C45" s="923"/>
      <c r="D45" s="923"/>
      <c r="E45" s="923"/>
      <c r="F45" s="923"/>
      <c r="G45" s="923"/>
      <c r="H45" s="923"/>
      <c r="I45" s="923"/>
      <c r="J45" s="924"/>
      <c r="K45" s="897"/>
      <c r="L45" s="898"/>
      <c r="M45" s="897"/>
      <c r="N45" s="898"/>
      <c r="O45" s="933"/>
      <c r="P45" s="934"/>
      <c r="Q45" s="934"/>
      <c r="R45" s="935"/>
    </row>
    <row r="46" spans="2:25" ht="13.5" x14ac:dyDescent="0.15">
      <c r="B46" s="925"/>
      <c r="C46" s="926"/>
      <c r="D46" s="926"/>
      <c r="E46" s="926"/>
      <c r="F46" s="926"/>
      <c r="G46" s="926"/>
      <c r="H46" s="926"/>
      <c r="I46" s="926"/>
      <c r="J46" s="927"/>
      <c r="K46" s="897"/>
      <c r="L46" s="898"/>
      <c r="M46" s="897"/>
      <c r="N46" s="898"/>
      <c r="O46" s="936"/>
      <c r="P46" s="937"/>
      <c r="Q46" s="937"/>
      <c r="R46" s="938"/>
    </row>
    <row r="47" spans="2:25" ht="26.25" customHeight="1" thickBot="1" x14ac:dyDescent="0.2">
      <c r="B47" s="916" t="s">
        <v>139</v>
      </c>
      <c r="C47" s="917"/>
      <c r="D47" s="917"/>
      <c r="E47" s="917"/>
      <c r="F47" s="917"/>
      <c r="G47" s="917"/>
      <c r="H47" s="917"/>
      <c r="I47" s="917"/>
      <c r="J47" s="918"/>
      <c r="K47" s="928"/>
      <c r="L47" s="929"/>
      <c r="M47" s="928"/>
      <c r="N47" s="929"/>
      <c r="O47" s="913"/>
      <c r="P47" s="914"/>
      <c r="Q47" s="914"/>
      <c r="R47" s="915"/>
    </row>
    <row r="48" spans="2:25" ht="10.5" customHeight="1" x14ac:dyDescent="0.15">
      <c r="B48" s="461"/>
      <c r="C48" s="28"/>
    </row>
    <row r="49" spans="2:21" s="338" customFormat="1" ht="18.75" customHeight="1" thickBot="1" x14ac:dyDescent="0.2">
      <c r="B49" s="435" t="s">
        <v>742</v>
      </c>
      <c r="C49" s="435"/>
      <c r="G49" s="466"/>
    </row>
    <row r="50" spans="2:21" s="338" customFormat="1" ht="18.75" customHeight="1" x14ac:dyDescent="0.15">
      <c r="B50" s="939" t="s">
        <v>135</v>
      </c>
      <c r="C50" s="940"/>
      <c r="D50" s="940"/>
      <c r="E50" s="940"/>
      <c r="F50" s="940"/>
      <c r="G50" s="940"/>
      <c r="H50" s="940"/>
      <c r="I50" s="940"/>
      <c r="J50" s="940"/>
      <c r="K50" s="945" t="s">
        <v>63</v>
      </c>
      <c r="L50" s="940"/>
      <c r="M50" s="462"/>
      <c r="N50" s="463"/>
      <c r="O50" s="945" t="s">
        <v>136</v>
      </c>
      <c r="P50" s="940"/>
      <c r="Q50" s="940"/>
      <c r="R50" s="947"/>
      <c r="S50" s="435"/>
      <c r="T50" s="435"/>
      <c r="U50" s="435"/>
    </row>
    <row r="51" spans="2:21" s="338" customFormat="1" ht="18.75" customHeight="1" x14ac:dyDescent="0.15">
      <c r="B51" s="942"/>
      <c r="C51" s="943"/>
      <c r="D51" s="943"/>
      <c r="E51" s="943"/>
      <c r="F51" s="943"/>
      <c r="G51" s="943"/>
      <c r="H51" s="943"/>
      <c r="I51" s="943"/>
      <c r="J51" s="943"/>
      <c r="K51" s="946"/>
      <c r="L51" s="943"/>
      <c r="M51" s="883" t="s">
        <v>65</v>
      </c>
      <c r="N51" s="885"/>
      <c r="O51" s="943"/>
      <c r="P51" s="943"/>
      <c r="Q51" s="943"/>
      <c r="R51" s="948"/>
      <c r="S51" s="435"/>
      <c r="T51" s="435"/>
      <c r="U51" s="435"/>
    </row>
    <row r="52" spans="2:21" s="338" customFormat="1" ht="13.15" customHeight="1" x14ac:dyDescent="0.15">
      <c r="B52" s="951" t="s">
        <v>143</v>
      </c>
      <c r="C52" s="952"/>
      <c r="D52" s="952"/>
      <c r="E52" s="952"/>
      <c r="F52" s="952"/>
      <c r="G52" s="952"/>
      <c r="H52" s="952"/>
      <c r="I52" s="952"/>
      <c r="J52" s="953"/>
      <c r="K52" s="909" t="s">
        <v>137</v>
      </c>
      <c r="L52" s="910"/>
      <c r="M52" s="909" t="s">
        <v>137</v>
      </c>
      <c r="N52" s="910"/>
      <c r="O52" s="964" t="s">
        <v>258</v>
      </c>
      <c r="P52" s="965"/>
      <c r="Q52" s="965"/>
      <c r="R52" s="966"/>
      <c r="S52" s="435"/>
      <c r="T52" s="435"/>
      <c r="U52" s="435"/>
    </row>
    <row r="53" spans="2:21" s="338" customFormat="1" ht="13.15" customHeight="1" x14ac:dyDescent="0.15">
      <c r="B53" s="954"/>
      <c r="C53" s="934"/>
      <c r="D53" s="934"/>
      <c r="E53" s="934"/>
      <c r="F53" s="934"/>
      <c r="G53" s="934"/>
      <c r="H53" s="934"/>
      <c r="I53" s="934"/>
      <c r="J53" s="955"/>
      <c r="K53" s="949"/>
      <c r="L53" s="950"/>
      <c r="M53" s="949"/>
      <c r="N53" s="950"/>
      <c r="O53" s="967"/>
      <c r="P53" s="923"/>
      <c r="Q53" s="923"/>
      <c r="R53" s="968"/>
      <c r="S53" s="435"/>
      <c r="T53" s="435"/>
      <c r="U53" s="435"/>
    </row>
    <row r="54" spans="2:21" s="338" customFormat="1" ht="13.15" customHeight="1" x14ac:dyDescent="0.15">
      <c r="B54" s="954"/>
      <c r="C54" s="934"/>
      <c r="D54" s="934"/>
      <c r="E54" s="934"/>
      <c r="F54" s="934"/>
      <c r="G54" s="934"/>
      <c r="H54" s="934"/>
      <c r="I54" s="934"/>
      <c r="J54" s="955"/>
      <c r="K54" s="949"/>
      <c r="L54" s="950"/>
      <c r="M54" s="949"/>
      <c r="N54" s="950"/>
      <c r="O54" s="967"/>
      <c r="P54" s="923"/>
      <c r="Q54" s="923"/>
      <c r="R54" s="968"/>
      <c r="S54" s="435"/>
      <c r="T54" s="435"/>
      <c r="U54" s="435"/>
    </row>
    <row r="55" spans="2:21" s="338" customFormat="1" ht="13.15" customHeight="1" x14ac:dyDescent="0.15">
      <c r="B55" s="954"/>
      <c r="C55" s="934"/>
      <c r="D55" s="934"/>
      <c r="E55" s="934"/>
      <c r="F55" s="934"/>
      <c r="G55" s="934"/>
      <c r="H55" s="934"/>
      <c r="I55" s="934"/>
      <c r="J55" s="955"/>
      <c r="K55" s="949"/>
      <c r="L55" s="950"/>
      <c r="M55" s="949"/>
      <c r="N55" s="950"/>
      <c r="O55" s="967"/>
      <c r="P55" s="923"/>
      <c r="Q55" s="923"/>
      <c r="R55" s="968"/>
      <c r="S55" s="435"/>
      <c r="T55" s="435"/>
      <c r="U55" s="435"/>
    </row>
    <row r="56" spans="2:21" s="338" customFormat="1" ht="13.15" customHeight="1" x14ac:dyDescent="0.15">
      <c r="B56" s="956"/>
      <c r="C56" s="937"/>
      <c r="D56" s="937"/>
      <c r="E56" s="937"/>
      <c r="F56" s="937"/>
      <c r="G56" s="937"/>
      <c r="H56" s="937"/>
      <c r="I56" s="937"/>
      <c r="J56" s="957"/>
      <c r="K56" s="946"/>
      <c r="L56" s="944"/>
      <c r="M56" s="946"/>
      <c r="N56" s="944"/>
      <c r="O56" s="969"/>
      <c r="P56" s="926"/>
      <c r="Q56" s="926"/>
      <c r="R56" s="970"/>
      <c r="S56" s="435"/>
      <c r="T56" s="435"/>
      <c r="U56" s="435"/>
    </row>
    <row r="57" spans="2:21" s="338" customFormat="1" ht="26.25" customHeight="1" thickBot="1" x14ac:dyDescent="0.2">
      <c r="B57" s="467"/>
      <c r="C57" s="468"/>
      <c r="D57" s="468"/>
      <c r="E57" s="468"/>
      <c r="F57" s="468"/>
      <c r="G57" s="468"/>
      <c r="H57" s="468"/>
      <c r="I57" s="468"/>
      <c r="J57" s="468"/>
      <c r="K57" s="911"/>
      <c r="L57" s="912"/>
      <c r="M57" s="911"/>
      <c r="N57" s="912"/>
      <c r="O57" s="468"/>
      <c r="P57" s="468"/>
      <c r="Q57" s="468"/>
      <c r="R57" s="469"/>
      <c r="S57" s="435"/>
      <c r="T57" s="435"/>
      <c r="U57" s="435"/>
    </row>
    <row r="58" spans="2:21" ht="10.5" customHeight="1" x14ac:dyDescent="0.15">
      <c r="B58" s="461"/>
      <c r="C58" s="28"/>
    </row>
    <row r="59" spans="2:21" s="338" customFormat="1" ht="18.75" customHeight="1" thickBot="1" x14ac:dyDescent="0.2">
      <c r="B59" s="435" t="s">
        <v>743</v>
      </c>
      <c r="C59" s="435"/>
      <c r="G59" s="466"/>
    </row>
    <row r="60" spans="2:21" s="338" customFormat="1" ht="18.75" customHeight="1" x14ac:dyDescent="0.15">
      <c r="B60" s="939" t="s">
        <v>135</v>
      </c>
      <c r="C60" s="940"/>
      <c r="D60" s="940"/>
      <c r="E60" s="940"/>
      <c r="F60" s="940"/>
      <c r="G60" s="940"/>
      <c r="H60" s="940"/>
      <c r="I60" s="940"/>
      <c r="J60" s="940"/>
      <c r="K60" s="945" t="s">
        <v>63</v>
      </c>
      <c r="L60" s="940"/>
      <c r="M60" s="462"/>
      <c r="N60" s="463"/>
      <c r="O60" s="945" t="s">
        <v>136</v>
      </c>
      <c r="P60" s="940"/>
      <c r="Q60" s="940"/>
      <c r="R60" s="947"/>
      <c r="S60" s="435"/>
      <c r="T60" s="435"/>
      <c r="U60" s="435"/>
    </row>
    <row r="61" spans="2:21" s="338" customFormat="1" ht="18.75" customHeight="1" x14ac:dyDescent="0.15">
      <c r="B61" s="942"/>
      <c r="C61" s="943"/>
      <c r="D61" s="943"/>
      <c r="E61" s="943"/>
      <c r="F61" s="943"/>
      <c r="G61" s="943"/>
      <c r="H61" s="943"/>
      <c r="I61" s="943"/>
      <c r="J61" s="943"/>
      <c r="K61" s="946"/>
      <c r="L61" s="943"/>
      <c r="M61" s="883" t="s">
        <v>65</v>
      </c>
      <c r="N61" s="885"/>
      <c r="O61" s="943"/>
      <c r="P61" s="943"/>
      <c r="Q61" s="943"/>
      <c r="R61" s="948"/>
      <c r="S61" s="435"/>
      <c r="T61" s="435"/>
      <c r="U61" s="435"/>
    </row>
    <row r="62" spans="2:21" s="338" customFormat="1" ht="13.15" customHeight="1" x14ac:dyDescent="0.15">
      <c r="B62" s="951" t="s">
        <v>143</v>
      </c>
      <c r="C62" s="952"/>
      <c r="D62" s="952"/>
      <c r="E62" s="952"/>
      <c r="F62" s="952"/>
      <c r="G62" s="952"/>
      <c r="H62" s="952"/>
      <c r="I62" s="952"/>
      <c r="J62" s="953"/>
      <c r="K62" s="909" t="s">
        <v>137</v>
      </c>
      <c r="L62" s="910"/>
      <c r="M62" s="909" t="s">
        <v>137</v>
      </c>
      <c r="N62" s="910"/>
      <c r="O62" s="930" t="s">
        <v>257</v>
      </c>
      <c r="P62" s="931"/>
      <c r="Q62" s="931"/>
      <c r="R62" s="932"/>
      <c r="S62" s="435"/>
      <c r="T62" s="435"/>
      <c r="U62" s="435"/>
    </row>
    <row r="63" spans="2:21" s="338" customFormat="1" ht="13.15" customHeight="1" x14ac:dyDescent="0.15">
      <c r="B63" s="954"/>
      <c r="C63" s="934"/>
      <c r="D63" s="934"/>
      <c r="E63" s="934"/>
      <c r="F63" s="934"/>
      <c r="G63" s="934"/>
      <c r="H63" s="934"/>
      <c r="I63" s="934"/>
      <c r="J63" s="955"/>
      <c r="K63" s="949"/>
      <c r="L63" s="950"/>
      <c r="M63" s="949"/>
      <c r="N63" s="950"/>
      <c r="O63" s="933"/>
      <c r="P63" s="934"/>
      <c r="Q63" s="934"/>
      <c r="R63" s="935"/>
      <c r="S63" s="435"/>
      <c r="T63" s="435"/>
      <c r="U63" s="435"/>
    </row>
    <row r="64" spans="2:21" s="338" customFormat="1" ht="13.15" customHeight="1" x14ac:dyDescent="0.15">
      <c r="B64" s="954"/>
      <c r="C64" s="934"/>
      <c r="D64" s="934"/>
      <c r="E64" s="934"/>
      <c r="F64" s="934"/>
      <c r="G64" s="934"/>
      <c r="H64" s="934"/>
      <c r="I64" s="934"/>
      <c r="J64" s="955"/>
      <c r="K64" s="949"/>
      <c r="L64" s="950"/>
      <c r="M64" s="949"/>
      <c r="N64" s="950"/>
      <c r="O64" s="933"/>
      <c r="P64" s="934"/>
      <c r="Q64" s="934"/>
      <c r="R64" s="935"/>
      <c r="S64" s="435"/>
      <c r="T64" s="435"/>
      <c r="U64" s="435"/>
    </row>
    <row r="65" spans="2:25" s="338" customFormat="1" ht="13.15" customHeight="1" x14ac:dyDescent="0.15">
      <c r="B65" s="954"/>
      <c r="C65" s="934"/>
      <c r="D65" s="934"/>
      <c r="E65" s="934"/>
      <c r="F65" s="934"/>
      <c r="G65" s="934"/>
      <c r="H65" s="934"/>
      <c r="I65" s="934"/>
      <c r="J65" s="955"/>
      <c r="K65" s="949"/>
      <c r="L65" s="950"/>
      <c r="M65" s="949"/>
      <c r="N65" s="950"/>
      <c r="O65" s="933"/>
      <c r="P65" s="934"/>
      <c r="Q65" s="934"/>
      <c r="R65" s="935"/>
      <c r="S65" s="435"/>
      <c r="T65" s="435"/>
      <c r="U65" s="435"/>
    </row>
    <row r="66" spans="2:25" s="338" customFormat="1" ht="13.15" customHeight="1" x14ac:dyDescent="0.15">
      <c r="B66" s="956"/>
      <c r="C66" s="937"/>
      <c r="D66" s="937"/>
      <c r="E66" s="937"/>
      <c r="F66" s="937"/>
      <c r="G66" s="937"/>
      <c r="H66" s="937"/>
      <c r="I66" s="937"/>
      <c r="J66" s="957"/>
      <c r="K66" s="946"/>
      <c r="L66" s="944"/>
      <c r="M66" s="946"/>
      <c r="N66" s="944"/>
      <c r="O66" s="936"/>
      <c r="P66" s="937"/>
      <c r="Q66" s="937"/>
      <c r="R66" s="938"/>
      <c r="S66" s="435"/>
      <c r="T66" s="435"/>
      <c r="U66" s="435"/>
    </row>
    <row r="67" spans="2:25" s="338" customFormat="1" ht="26.25" customHeight="1" thickBot="1" x14ac:dyDescent="0.2">
      <c r="B67" s="467"/>
      <c r="C67" s="468"/>
      <c r="D67" s="468"/>
      <c r="E67" s="468"/>
      <c r="F67" s="468"/>
      <c r="G67" s="468"/>
      <c r="H67" s="468"/>
      <c r="I67" s="468"/>
      <c r="J67" s="468"/>
      <c r="K67" s="911"/>
      <c r="L67" s="912"/>
      <c r="M67" s="911"/>
      <c r="N67" s="912"/>
      <c r="O67" s="468"/>
      <c r="P67" s="468"/>
      <c r="Q67" s="468"/>
      <c r="R67" s="469"/>
      <c r="S67" s="435"/>
      <c r="T67" s="435"/>
      <c r="U67" s="435"/>
    </row>
    <row r="68" spans="2:25" ht="10.5" customHeight="1" x14ac:dyDescent="0.15">
      <c r="B68" s="461"/>
      <c r="C68" s="28"/>
    </row>
    <row r="69" spans="2:25" s="338" customFormat="1" ht="18.75" customHeight="1" thickBot="1" x14ac:dyDescent="0.2">
      <c r="B69" s="435" t="s">
        <v>282</v>
      </c>
      <c r="C69" s="435"/>
      <c r="G69" s="466"/>
    </row>
    <row r="70" spans="2:25" s="338" customFormat="1" ht="18.75" customHeight="1" x14ac:dyDescent="0.15">
      <c r="B70" s="939" t="s">
        <v>135</v>
      </c>
      <c r="C70" s="940"/>
      <c r="D70" s="940"/>
      <c r="E70" s="940"/>
      <c r="F70" s="940"/>
      <c r="G70" s="940"/>
      <c r="H70" s="940"/>
      <c r="I70" s="940"/>
      <c r="J70" s="940"/>
      <c r="K70" s="945" t="s">
        <v>63</v>
      </c>
      <c r="L70" s="940"/>
      <c r="M70" s="462"/>
      <c r="N70" s="463"/>
      <c r="O70" s="945" t="s">
        <v>136</v>
      </c>
      <c r="P70" s="940"/>
      <c r="Q70" s="940"/>
      <c r="R70" s="947"/>
      <c r="S70" s="435"/>
      <c r="T70" s="435"/>
      <c r="U70" s="435"/>
    </row>
    <row r="71" spans="2:25" s="338" customFormat="1" ht="18.75" customHeight="1" x14ac:dyDescent="0.15">
      <c r="B71" s="942"/>
      <c r="C71" s="943"/>
      <c r="D71" s="943"/>
      <c r="E71" s="943"/>
      <c r="F71" s="943"/>
      <c r="G71" s="943"/>
      <c r="H71" s="943"/>
      <c r="I71" s="943"/>
      <c r="J71" s="943"/>
      <c r="K71" s="946"/>
      <c r="L71" s="943"/>
      <c r="M71" s="883" t="s">
        <v>65</v>
      </c>
      <c r="N71" s="885"/>
      <c r="O71" s="943"/>
      <c r="P71" s="943"/>
      <c r="Q71" s="943"/>
      <c r="R71" s="948"/>
      <c r="S71" s="435"/>
      <c r="T71" s="435"/>
      <c r="U71" s="435"/>
    </row>
    <row r="72" spans="2:25" s="338" customFormat="1" ht="13.15" customHeight="1" x14ac:dyDescent="0.15">
      <c r="B72" s="951" t="s">
        <v>143</v>
      </c>
      <c r="C72" s="952"/>
      <c r="D72" s="952"/>
      <c r="E72" s="952"/>
      <c r="F72" s="952"/>
      <c r="G72" s="952"/>
      <c r="H72" s="952"/>
      <c r="I72" s="952"/>
      <c r="J72" s="953"/>
      <c r="K72" s="909" t="s">
        <v>137</v>
      </c>
      <c r="L72" s="910"/>
      <c r="M72" s="909" t="s">
        <v>137</v>
      </c>
      <c r="N72" s="910"/>
      <c r="O72" s="930" t="s">
        <v>257</v>
      </c>
      <c r="P72" s="931"/>
      <c r="Q72" s="931"/>
      <c r="R72" s="932"/>
      <c r="S72" s="435"/>
      <c r="T72" s="435"/>
      <c r="U72" s="435"/>
    </row>
    <row r="73" spans="2:25" s="338" customFormat="1" ht="13.15" customHeight="1" x14ac:dyDescent="0.15">
      <c r="B73" s="954"/>
      <c r="C73" s="934"/>
      <c r="D73" s="934"/>
      <c r="E73" s="934"/>
      <c r="F73" s="934"/>
      <c r="G73" s="934"/>
      <c r="H73" s="934"/>
      <c r="I73" s="934"/>
      <c r="J73" s="955"/>
      <c r="K73" s="949"/>
      <c r="L73" s="950"/>
      <c r="M73" s="949"/>
      <c r="N73" s="950"/>
      <c r="O73" s="933"/>
      <c r="P73" s="934"/>
      <c r="Q73" s="934"/>
      <c r="R73" s="935"/>
      <c r="S73" s="435"/>
      <c r="T73" s="435"/>
      <c r="U73" s="435"/>
    </row>
    <row r="74" spans="2:25" s="338" customFormat="1" ht="13.15" customHeight="1" x14ac:dyDescent="0.15">
      <c r="B74" s="954"/>
      <c r="C74" s="934"/>
      <c r="D74" s="934"/>
      <c r="E74" s="934"/>
      <c r="F74" s="934"/>
      <c r="G74" s="934"/>
      <c r="H74" s="934"/>
      <c r="I74" s="934"/>
      <c r="J74" s="955"/>
      <c r="K74" s="949"/>
      <c r="L74" s="950"/>
      <c r="M74" s="949"/>
      <c r="N74" s="950"/>
      <c r="O74" s="933"/>
      <c r="P74" s="934"/>
      <c r="Q74" s="934"/>
      <c r="R74" s="935"/>
      <c r="S74" s="435"/>
      <c r="T74" s="435"/>
      <c r="U74" s="435"/>
    </row>
    <row r="75" spans="2:25" s="338" customFormat="1" ht="13.15" customHeight="1" x14ac:dyDescent="0.15">
      <c r="B75" s="954"/>
      <c r="C75" s="934"/>
      <c r="D75" s="934"/>
      <c r="E75" s="934"/>
      <c r="F75" s="934"/>
      <c r="G75" s="934"/>
      <c r="H75" s="934"/>
      <c r="I75" s="934"/>
      <c r="J75" s="955"/>
      <c r="K75" s="949"/>
      <c r="L75" s="950"/>
      <c r="M75" s="949"/>
      <c r="N75" s="950"/>
      <c r="O75" s="933"/>
      <c r="P75" s="934"/>
      <c r="Q75" s="934"/>
      <c r="R75" s="935"/>
      <c r="S75" s="435"/>
      <c r="T75" s="435"/>
      <c r="U75" s="435"/>
    </row>
    <row r="76" spans="2:25" s="338" customFormat="1" ht="13.15" customHeight="1" x14ac:dyDescent="0.15">
      <c r="B76" s="956"/>
      <c r="C76" s="937"/>
      <c r="D76" s="937"/>
      <c r="E76" s="937"/>
      <c r="F76" s="937"/>
      <c r="G76" s="937"/>
      <c r="H76" s="937"/>
      <c r="I76" s="937"/>
      <c r="J76" s="957"/>
      <c r="K76" s="946"/>
      <c r="L76" s="944"/>
      <c r="M76" s="946"/>
      <c r="N76" s="944"/>
      <c r="O76" s="936"/>
      <c r="P76" s="937"/>
      <c r="Q76" s="937"/>
      <c r="R76" s="938"/>
      <c r="S76" s="435"/>
      <c r="T76" s="435"/>
      <c r="U76" s="435"/>
    </row>
    <row r="77" spans="2:25" s="338" customFormat="1" ht="26.25" customHeight="1" thickBot="1" x14ac:dyDescent="0.2">
      <c r="B77" s="467"/>
      <c r="C77" s="468"/>
      <c r="D77" s="468"/>
      <c r="E77" s="468"/>
      <c r="F77" s="468"/>
      <c r="G77" s="468"/>
      <c r="H77" s="468"/>
      <c r="I77" s="468"/>
      <c r="J77" s="468"/>
      <c r="K77" s="911"/>
      <c r="L77" s="912"/>
      <c r="M77" s="911"/>
      <c r="N77" s="912"/>
      <c r="O77" s="468"/>
      <c r="P77" s="468"/>
      <c r="Q77" s="468"/>
      <c r="R77" s="469"/>
      <c r="S77" s="435"/>
      <c r="T77" s="435"/>
      <c r="U77" s="435"/>
    </row>
    <row r="78" spans="2:25" s="338" customFormat="1" ht="10.5" customHeight="1" x14ac:dyDescent="0.15">
      <c r="B78" s="435"/>
      <c r="C78" s="435"/>
      <c r="D78" s="435"/>
      <c r="E78" s="435"/>
      <c r="F78" s="435"/>
      <c r="G78" s="435"/>
      <c r="H78" s="435"/>
      <c r="I78" s="435"/>
      <c r="J78" s="435"/>
      <c r="K78" s="435"/>
      <c r="L78" s="435"/>
      <c r="M78" s="435"/>
      <c r="N78" s="435"/>
      <c r="O78" s="435"/>
      <c r="P78" s="435"/>
      <c r="Q78" s="435"/>
      <c r="R78" s="435"/>
      <c r="S78" s="435"/>
      <c r="T78" s="435"/>
      <c r="U78" s="435"/>
    </row>
    <row r="79" spans="2:25" ht="18.75" customHeight="1" thickBot="1" x14ac:dyDescent="0.2">
      <c r="B79" s="435" t="s">
        <v>283</v>
      </c>
      <c r="C79" s="435"/>
      <c r="D79" s="429"/>
      <c r="E79" s="429"/>
      <c r="F79" s="429"/>
      <c r="G79" s="429"/>
      <c r="H79" s="429"/>
      <c r="I79" s="429"/>
      <c r="J79" s="429"/>
      <c r="K79" s="429"/>
      <c r="L79" s="430"/>
      <c r="M79" s="430"/>
      <c r="N79" s="430"/>
      <c r="O79" s="430"/>
      <c r="P79" s="430"/>
      <c r="Q79" s="430"/>
      <c r="R79" s="430"/>
    </row>
    <row r="80" spans="2:25" ht="18" customHeight="1" x14ac:dyDescent="0.15">
      <c r="B80" s="939" t="s">
        <v>135</v>
      </c>
      <c r="C80" s="940"/>
      <c r="D80" s="940"/>
      <c r="E80" s="940"/>
      <c r="F80" s="940"/>
      <c r="G80" s="940"/>
      <c r="H80" s="940"/>
      <c r="I80" s="940"/>
      <c r="J80" s="941"/>
      <c r="K80" s="945" t="s">
        <v>63</v>
      </c>
      <c r="L80" s="940"/>
      <c r="M80" s="462"/>
      <c r="N80" s="463"/>
      <c r="O80" s="945" t="s">
        <v>136</v>
      </c>
      <c r="P80" s="940"/>
      <c r="Q80" s="940"/>
      <c r="R80" s="947"/>
      <c r="T80" s="430"/>
      <c r="U80" s="430"/>
      <c r="V80" s="430"/>
      <c r="W80" s="430"/>
      <c r="X80" s="430"/>
      <c r="Y80" s="430"/>
    </row>
    <row r="81" spans="2:25" ht="18" customHeight="1" x14ac:dyDescent="0.15">
      <c r="B81" s="942"/>
      <c r="C81" s="943"/>
      <c r="D81" s="943"/>
      <c r="E81" s="943"/>
      <c r="F81" s="943"/>
      <c r="G81" s="943"/>
      <c r="H81" s="943"/>
      <c r="I81" s="943"/>
      <c r="J81" s="944"/>
      <c r="K81" s="946"/>
      <c r="L81" s="943"/>
      <c r="M81" s="883" t="s">
        <v>65</v>
      </c>
      <c r="N81" s="885"/>
      <c r="O81" s="946"/>
      <c r="P81" s="943"/>
      <c r="Q81" s="943"/>
      <c r="R81" s="948"/>
    </row>
    <row r="82" spans="2:25" ht="13.5" customHeight="1" x14ac:dyDescent="0.15">
      <c r="B82" s="919" t="s">
        <v>138</v>
      </c>
      <c r="C82" s="920"/>
      <c r="D82" s="920"/>
      <c r="E82" s="920"/>
      <c r="F82" s="920"/>
      <c r="G82" s="920"/>
      <c r="H82" s="920"/>
      <c r="I82" s="920"/>
      <c r="J82" s="921"/>
      <c r="K82" s="909" t="s">
        <v>137</v>
      </c>
      <c r="L82" s="910"/>
      <c r="M82" s="909" t="s">
        <v>137</v>
      </c>
      <c r="N82" s="910"/>
      <c r="O82" s="930" t="s">
        <v>257</v>
      </c>
      <c r="P82" s="931"/>
      <c r="Q82" s="931"/>
      <c r="R82" s="932"/>
    </row>
    <row r="83" spans="2:25" ht="13.5" x14ac:dyDescent="0.15">
      <c r="B83" s="922"/>
      <c r="C83" s="923"/>
      <c r="D83" s="923"/>
      <c r="E83" s="923"/>
      <c r="F83" s="923"/>
      <c r="G83" s="923"/>
      <c r="H83" s="923"/>
      <c r="I83" s="923"/>
      <c r="J83" s="924"/>
      <c r="K83" s="897"/>
      <c r="L83" s="898"/>
      <c r="M83" s="897"/>
      <c r="N83" s="898"/>
      <c r="O83" s="933"/>
      <c r="P83" s="934"/>
      <c r="Q83" s="934"/>
      <c r="R83" s="935"/>
    </row>
    <row r="84" spans="2:25" ht="13.5" x14ac:dyDescent="0.15">
      <c r="B84" s="922"/>
      <c r="C84" s="923"/>
      <c r="D84" s="923"/>
      <c r="E84" s="923"/>
      <c r="F84" s="923"/>
      <c r="G84" s="923"/>
      <c r="H84" s="923"/>
      <c r="I84" s="923"/>
      <c r="J84" s="924"/>
      <c r="K84" s="897"/>
      <c r="L84" s="898"/>
      <c r="M84" s="897"/>
      <c r="N84" s="898"/>
      <c r="O84" s="933"/>
      <c r="P84" s="934"/>
      <c r="Q84" s="934"/>
      <c r="R84" s="935"/>
    </row>
    <row r="85" spans="2:25" ht="13.5" x14ac:dyDescent="0.15">
      <c r="B85" s="922"/>
      <c r="C85" s="923"/>
      <c r="D85" s="923"/>
      <c r="E85" s="923"/>
      <c r="F85" s="923"/>
      <c r="G85" s="923"/>
      <c r="H85" s="923"/>
      <c r="I85" s="923"/>
      <c r="J85" s="924"/>
      <c r="K85" s="897"/>
      <c r="L85" s="898"/>
      <c r="M85" s="897"/>
      <c r="N85" s="898"/>
      <c r="O85" s="933"/>
      <c r="P85" s="934"/>
      <c r="Q85" s="934"/>
      <c r="R85" s="935"/>
    </row>
    <row r="86" spans="2:25" ht="13.5" x14ac:dyDescent="0.15">
      <c r="B86" s="925"/>
      <c r="C86" s="926"/>
      <c r="D86" s="926"/>
      <c r="E86" s="926"/>
      <c r="F86" s="926"/>
      <c r="G86" s="926"/>
      <c r="H86" s="926"/>
      <c r="I86" s="926"/>
      <c r="J86" s="927"/>
      <c r="K86" s="897"/>
      <c r="L86" s="898"/>
      <c r="M86" s="897"/>
      <c r="N86" s="898"/>
      <c r="O86" s="936"/>
      <c r="P86" s="937"/>
      <c r="Q86" s="937"/>
      <c r="R86" s="938"/>
    </row>
    <row r="87" spans="2:25" ht="26.25" customHeight="1" thickBot="1" x14ac:dyDescent="0.2">
      <c r="B87" s="916" t="s">
        <v>139</v>
      </c>
      <c r="C87" s="917"/>
      <c r="D87" s="917"/>
      <c r="E87" s="917"/>
      <c r="F87" s="917"/>
      <c r="G87" s="917"/>
      <c r="H87" s="917"/>
      <c r="I87" s="917"/>
      <c r="J87" s="918"/>
      <c r="K87" s="928"/>
      <c r="L87" s="929"/>
      <c r="M87" s="928"/>
      <c r="N87" s="929"/>
      <c r="O87" s="913"/>
      <c r="P87" s="914"/>
      <c r="Q87" s="914"/>
      <c r="R87" s="915"/>
    </row>
    <row r="88" spans="2:25" ht="11.25" customHeight="1" x14ac:dyDescent="0.15">
      <c r="B88" s="10"/>
      <c r="C88" s="10"/>
      <c r="D88" s="28"/>
      <c r="E88" s="470"/>
      <c r="F88" s="470"/>
      <c r="G88" s="470"/>
      <c r="H88" s="470"/>
      <c r="I88" s="470"/>
      <c r="J88" s="470"/>
      <c r="K88" s="470"/>
      <c r="L88" s="470"/>
      <c r="M88" s="470"/>
      <c r="N88" s="470"/>
      <c r="O88" s="470"/>
      <c r="P88" s="470"/>
      <c r="Q88" s="470"/>
      <c r="R88" s="470"/>
      <c r="S88" s="470"/>
      <c r="T88" s="470"/>
      <c r="U88" s="470"/>
    </row>
    <row r="89" spans="2:25" ht="18.75" customHeight="1" thickBot="1" x14ac:dyDescent="0.2">
      <c r="B89" s="435" t="s">
        <v>284</v>
      </c>
      <c r="C89" s="435"/>
      <c r="D89" s="429"/>
      <c r="E89" s="429"/>
      <c r="F89" s="429"/>
      <c r="G89" s="429"/>
      <c r="H89" s="429"/>
      <c r="I89" s="429"/>
      <c r="J89" s="429"/>
      <c r="K89" s="429"/>
      <c r="L89" s="430"/>
      <c r="M89" s="430"/>
      <c r="N89" s="430"/>
      <c r="O89" s="430"/>
      <c r="P89" s="430"/>
      <c r="Q89" s="430"/>
      <c r="R89" s="430"/>
    </row>
    <row r="90" spans="2:25" ht="18" customHeight="1" x14ac:dyDescent="0.15">
      <c r="B90" s="939" t="s">
        <v>135</v>
      </c>
      <c r="C90" s="940"/>
      <c r="D90" s="940"/>
      <c r="E90" s="940"/>
      <c r="F90" s="940"/>
      <c r="G90" s="940"/>
      <c r="H90" s="940"/>
      <c r="I90" s="940"/>
      <c r="J90" s="941"/>
      <c r="K90" s="945" t="s">
        <v>63</v>
      </c>
      <c r="L90" s="940"/>
      <c r="M90" s="462"/>
      <c r="N90" s="463"/>
      <c r="O90" s="945" t="s">
        <v>136</v>
      </c>
      <c r="P90" s="940"/>
      <c r="Q90" s="940"/>
      <c r="R90" s="947"/>
      <c r="T90" s="430"/>
      <c r="U90" s="430"/>
      <c r="V90" s="430"/>
      <c r="W90" s="430"/>
      <c r="X90" s="430"/>
      <c r="Y90" s="430"/>
    </row>
    <row r="91" spans="2:25" ht="18" customHeight="1" x14ac:dyDescent="0.15">
      <c r="B91" s="942"/>
      <c r="C91" s="943"/>
      <c r="D91" s="943"/>
      <c r="E91" s="943"/>
      <c r="F91" s="943"/>
      <c r="G91" s="943"/>
      <c r="H91" s="943"/>
      <c r="I91" s="943"/>
      <c r="J91" s="944"/>
      <c r="K91" s="946"/>
      <c r="L91" s="943"/>
      <c r="M91" s="883" t="s">
        <v>65</v>
      </c>
      <c r="N91" s="885"/>
      <c r="O91" s="946"/>
      <c r="P91" s="943"/>
      <c r="Q91" s="943"/>
      <c r="R91" s="948"/>
    </row>
    <row r="92" spans="2:25" ht="13.5" customHeight="1" x14ac:dyDescent="0.15">
      <c r="B92" s="919" t="s">
        <v>138</v>
      </c>
      <c r="C92" s="920"/>
      <c r="D92" s="920"/>
      <c r="E92" s="920"/>
      <c r="F92" s="920"/>
      <c r="G92" s="920"/>
      <c r="H92" s="920"/>
      <c r="I92" s="920"/>
      <c r="J92" s="921"/>
      <c r="K92" s="909" t="s">
        <v>137</v>
      </c>
      <c r="L92" s="910"/>
      <c r="M92" s="909" t="s">
        <v>137</v>
      </c>
      <c r="N92" s="910"/>
      <c r="O92" s="899"/>
      <c r="P92" s="900"/>
      <c r="Q92" s="900"/>
      <c r="R92" s="901"/>
    </row>
    <row r="93" spans="2:25" ht="13.5" x14ac:dyDescent="0.15">
      <c r="B93" s="922"/>
      <c r="C93" s="923"/>
      <c r="D93" s="923"/>
      <c r="E93" s="923"/>
      <c r="F93" s="923"/>
      <c r="G93" s="923"/>
      <c r="H93" s="923"/>
      <c r="I93" s="923"/>
      <c r="J93" s="924"/>
      <c r="K93" s="897"/>
      <c r="L93" s="898"/>
      <c r="M93" s="897"/>
      <c r="N93" s="898"/>
      <c r="O93" s="902"/>
      <c r="P93" s="903"/>
      <c r="Q93" s="903"/>
      <c r="R93" s="904"/>
    </row>
    <row r="94" spans="2:25" ht="13.5" x14ac:dyDescent="0.15">
      <c r="B94" s="922"/>
      <c r="C94" s="923"/>
      <c r="D94" s="923"/>
      <c r="E94" s="923"/>
      <c r="F94" s="923"/>
      <c r="G94" s="923"/>
      <c r="H94" s="923"/>
      <c r="I94" s="923"/>
      <c r="J94" s="924"/>
      <c r="K94" s="897"/>
      <c r="L94" s="898"/>
      <c r="M94" s="897"/>
      <c r="N94" s="898"/>
      <c r="O94" s="902"/>
      <c r="P94" s="903"/>
      <c r="Q94" s="903"/>
      <c r="R94" s="904"/>
    </row>
    <row r="95" spans="2:25" ht="13.5" x14ac:dyDescent="0.15">
      <c r="B95" s="922"/>
      <c r="C95" s="923"/>
      <c r="D95" s="923"/>
      <c r="E95" s="923"/>
      <c r="F95" s="923"/>
      <c r="G95" s="923"/>
      <c r="H95" s="923"/>
      <c r="I95" s="923"/>
      <c r="J95" s="924"/>
      <c r="K95" s="897"/>
      <c r="L95" s="898"/>
      <c r="M95" s="897"/>
      <c r="N95" s="898"/>
      <c r="O95" s="902"/>
      <c r="P95" s="903"/>
      <c r="Q95" s="903"/>
      <c r="R95" s="904"/>
    </row>
    <row r="96" spans="2:25" ht="13.5" x14ac:dyDescent="0.15">
      <c r="B96" s="925"/>
      <c r="C96" s="926"/>
      <c r="D96" s="926"/>
      <c r="E96" s="926"/>
      <c r="F96" s="926"/>
      <c r="G96" s="926"/>
      <c r="H96" s="926"/>
      <c r="I96" s="926"/>
      <c r="J96" s="927"/>
      <c r="K96" s="897"/>
      <c r="L96" s="898"/>
      <c r="M96" s="897"/>
      <c r="N96" s="898"/>
      <c r="O96" s="905"/>
      <c r="P96" s="906"/>
      <c r="Q96" s="906"/>
      <c r="R96" s="907"/>
    </row>
    <row r="97" spans="2:26" ht="26.25" customHeight="1" thickBot="1" x14ac:dyDescent="0.2">
      <c r="B97" s="916" t="s">
        <v>139</v>
      </c>
      <c r="C97" s="917"/>
      <c r="D97" s="917"/>
      <c r="E97" s="917"/>
      <c r="F97" s="917"/>
      <c r="G97" s="917"/>
      <c r="H97" s="917"/>
      <c r="I97" s="917"/>
      <c r="J97" s="918"/>
      <c r="K97" s="928"/>
      <c r="L97" s="929"/>
      <c r="M97" s="928"/>
      <c r="N97" s="929"/>
      <c r="O97" s="913"/>
      <c r="P97" s="914"/>
      <c r="Q97" s="914"/>
      <c r="R97" s="915"/>
    </row>
    <row r="99" spans="2:26" ht="16.5" customHeight="1" x14ac:dyDescent="0.15">
      <c r="B99" s="461" t="s">
        <v>262</v>
      </c>
      <c r="C99" s="460"/>
      <c r="D99" s="460"/>
      <c r="E99" s="460"/>
      <c r="F99" s="460"/>
      <c r="G99" s="460"/>
      <c r="H99" s="460"/>
      <c r="I99" s="460"/>
      <c r="J99" s="460"/>
      <c r="K99" s="460"/>
      <c r="L99" s="460"/>
      <c r="M99" s="460"/>
      <c r="N99" s="460"/>
      <c r="O99" s="460"/>
      <c r="P99" s="460"/>
      <c r="Q99" s="460"/>
      <c r="R99" s="460"/>
      <c r="S99" s="471"/>
      <c r="T99" s="471"/>
      <c r="U99" s="471"/>
    </row>
    <row r="100" spans="2:26" ht="16.5" customHeight="1" x14ac:dyDescent="0.15">
      <c r="B100" s="494" t="s">
        <v>263</v>
      </c>
      <c r="C100" s="460"/>
      <c r="D100" s="460"/>
      <c r="E100" s="460"/>
      <c r="F100" s="460"/>
      <c r="G100" s="460"/>
      <c r="H100" s="460"/>
      <c r="I100" s="460"/>
      <c r="J100" s="460"/>
      <c r="K100" s="460"/>
      <c r="L100" s="460"/>
      <c r="M100" s="460"/>
      <c r="N100" s="460"/>
      <c r="O100" s="460"/>
      <c r="P100" s="460"/>
      <c r="Q100" s="460"/>
      <c r="R100" s="460"/>
      <c r="S100" s="471"/>
      <c r="T100" s="471"/>
      <c r="U100" s="471"/>
    </row>
    <row r="101" spans="2:26" ht="16.5" customHeight="1" x14ac:dyDescent="0.15">
      <c r="B101" s="461" t="s">
        <v>264</v>
      </c>
      <c r="C101" s="460"/>
      <c r="D101" s="460"/>
      <c r="E101" s="460"/>
      <c r="F101" s="460"/>
      <c r="G101" s="460"/>
      <c r="H101" s="460"/>
      <c r="I101" s="460"/>
      <c r="J101" s="460"/>
      <c r="K101" s="460"/>
      <c r="L101" s="460"/>
      <c r="M101" s="460"/>
      <c r="N101" s="460"/>
      <c r="O101" s="460"/>
      <c r="P101" s="460"/>
      <c r="Q101" s="460"/>
      <c r="R101" s="460"/>
      <c r="S101" s="471"/>
      <c r="T101" s="471"/>
      <c r="U101" s="471"/>
    </row>
    <row r="102" spans="2:26" ht="16.5" customHeight="1" x14ac:dyDescent="0.15">
      <c r="B102" s="461" t="s">
        <v>265</v>
      </c>
      <c r="C102" s="471"/>
      <c r="D102" s="471"/>
      <c r="E102" s="471"/>
      <c r="F102" s="471"/>
      <c r="G102" s="471"/>
      <c r="H102" s="471"/>
      <c r="I102" s="471"/>
      <c r="J102" s="471"/>
      <c r="K102" s="471"/>
      <c r="L102" s="471"/>
      <c r="M102" s="471"/>
      <c r="N102" s="471"/>
      <c r="O102" s="471"/>
      <c r="P102" s="471"/>
      <c r="Q102" s="471"/>
      <c r="R102" s="471"/>
    </row>
    <row r="103" spans="2:26" ht="16.5" customHeight="1" x14ac:dyDescent="0.15">
      <c r="B103" s="494" t="s">
        <v>266</v>
      </c>
      <c r="C103" s="495"/>
      <c r="D103" s="495"/>
      <c r="E103" s="495"/>
      <c r="F103" s="495"/>
      <c r="G103" s="495"/>
      <c r="H103" s="495"/>
      <c r="I103" s="495"/>
      <c r="J103" s="495"/>
      <c r="K103" s="495"/>
      <c r="L103" s="495"/>
      <c r="M103" s="495"/>
      <c r="N103" s="495"/>
      <c r="O103" s="495"/>
      <c r="P103" s="495"/>
      <c r="Q103" s="495"/>
      <c r="R103" s="349"/>
      <c r="S103" s="349"/>
      <c r="T103" s="349"/>
      <c r="U103" s="349"/>
      <c r="V103" s="349"/>
      <c r="W103" s="349"/>
      <c r="X103" s="349"/>
      <c r="Y103" s="349"/>
      <c r="Z103" s="349"/>
    </row>
    <row r="104" spans="2:26" ht="16.5" customHeight="1" x14ac:dyDescent="0.15">
      <c r="B104" s="494" t="s">
        <v>285</v>
      </c>
      <c r="C104" s="495"/>
      <c r="D104" s="495"/>
      <c r="E104" s="495"/>
      <c r="F104" s="495"/>
      <c r="G104" s="495"/>
      <c r="H104" s="495"/>
      <c r="I104" s="495"/>
      <c r="J104" s="495"/>
      <c r="K104" s="495"/>
      <c r="L104" s="495"/>
      <c r="M104" s="495"/>
      <c r="N104" s="495"/>
      <c r="O104" s="495"/>
      <c r="P104" s="495"/>
      <c r="Q104" s="495"/>
      <c r="R104" s="349"/>
      <c r="S104" s="349"/>
      <c r="T104" s="349"/>
      <c r="U104" s="349"/>
      <c r="V104" s="349"/>
      <c r="W104" s="349"/>
      <c r="X104" s="349"/>
      <c r="Y104" s="349"/>
      <c r="Z104" s="349"/>
    </row>
    <row r="105" spans="2:26" x14ac:dyDescent="0.15">
      <c r="B105" s="471"/>
      <c r="C105" s="471"/>
      <c r="D105" s="471"/>
      <c r="E105" s="471"/>
      <c r="F105" s="471"/>
      <c r="G105" s="471"/>
      <c r="H105" s="471"/>
      <c r="I105" s="471"/>
      <c r="J105" s="471"/>
      <c r="K105" s="471"/>
      <c r="L105" s="471"/>
      <c r="M105" s="471"/>
      <c r="N105" s="471"/>
      <c r="O105" s="471"/>
      <c r="P105" s="471"/>
      <c r="Q105" s="471"/>
      <c r="R105" s="471"/>
    </row>
    <row r="106" spans="2:26" ht="13.5" x14ac:dyDescent="0.15">
      <c r="B106" s="471"/>
      <c r="C106" s="496" t="s">
        <v>744</v>
      </c>
      <c r="D106" s="471"/>
      <c r="E106" s="471"/>
      <c r="F106" s="471"/>
      <c r="G106" s="471"/>
      <c r="H106" s="471"/>
      <c r="I106" s="471"/>
      <c r="J106" s="471"/>
      <c r="K106" s="471"/>
      <c r="L106" s="471"/>
      <c r="M106" s="471"/>
      <c r="N106" s="471"/>
      <c r="O106" s="471"/>
      <c r="P106" s="471"/>
      <c r="Q106" s="471"/>
      <c r="R106" s="471"/>
    </row>
    <row r="107" spans="2:26" ht="177.95" customHeight="1" x14ac:dyDescent="0.15">
      <c r="B107" s="471"/>
      <c r="C107" s="1000" t="s">
        <v>424</v>
      </c>
      <c r="D107" s="1001"/>
      <c r="E107" s="1001"/>
      <c r="F107" s="1001"/>
      <c r="G107" s="1001"/>
      <c r="H107" s="1001"/>
      <c r="I107" s="1001"/>
      <c r="J107" s="1001"/>
      <c r="K107" s="1001"/>
      <c r="L107" s="1001"/>
      <c r="M107" s="1002"/>
      <c r="N107" s="471"/>
      <c r="O107" s="471"/>
      <c r="P107" s="471"/>
      <c r="Q107" s="471"/>
      <c r="R107" s="471"/>
    </row>
    <row r="108" spans="2:26" ht="12" customHeight="1" x14ac:dyDescent="0.15">
      <c r="B108" s="471"/>
      <c r="C108" s="999" t="s">
        <v>423</v>
      </c>
      <c r="D108" s="999"/>
      <c r="E108" s="999"/>
      <c r="F108" s="999"/>
      <c r="G108" s="999"/>
      <c r="H108" s="999"/>
      <c r="I108" s="999"/>
      <c r="J108" s="999"/>
      <c r="K108" s="999"/>
      <c r="L108" s="999"/>
      <c r="M108" s="999"/>
      <c r="N108" s="999"/>
      <c r="O108" s="471"/>
      <c r="P108" s="471"/>
      <c r="Q108" s="471"/>
      <c r="R108" s="471"/>
    </row>
    <row r="109" spans="2:26" ht="21" customHeight="1" x14ac:dyDescent="0.15"/>
    <row r="110" spans="2:26" ht="13.5" x14ac:dyDescent="0.15">
      <c r="C110" s="429" t="s">
        <v>737</v>
      </c>
      <c r="E110" s="460"/>
      <c r="F110" s="460"/>
      <c r="G110" s="460"/>
      <c r="H110" s="460"/>
      <c r="I110" s="460"/>
      <c r="J110" s="460"/>
      <c r="K110" s="460"/>
      <c r="L110" s="460"/>
      <c r="M110" s="460"/>
      <c r="N110" s="460"/>
      <c r="O110" s="460"/>
    </row>
    <row r="111" spans="2:26" ht="32.450000000000003" customHeight="1" x14ac:dyDescent="0.15">
      <c r="C111" s="437"/>
      <c r="D111" s="459"/>
      <c r="E111" s="472"/>
      <c r="F111" s="892" t="s">
        <v>269</v>
      </c>
      <c r="G111" s="893"/>
      <c r="H111" s="893"/>
      <c r="I111" s="893"/>
      <c r="J111" s="893"/>
      <c r="K111" s="894"/>
      <c r="L111" s="892" t="s">
        <v>286</v>
      </c>
      <c r="M111" s="893"/>
      <c r="N111" s="893"/>
      <c r="O111" s="893"/>
      <c r="P111" s="894"/>
      <c r="Q111" s="892" t="s">
        <v>287</v>
      </c>
      <c r="R111" s="893"/>
      <c r="S111" s="893"/>
      <c r="T111" s="893"/>
      <c r="U111" s="894"/>
    </row>
    <row r="112" spans="2:26" ht="24.6" customHeight="1" x14ac:dyDescent="0.15">
      <c r="C112" s="443"/>
      <c r="D112" s="460"/>
      <c r="E112" s="473"/>
      <c r="F112" s="474" t="s">
        <v>153</v>
      </c>
      <c r="G112" s="433"/>
      <c r="H112" s="433"/>
      <c r="I112" s="432"/>
      <c r="J112" s="475"/>
      <c r="K112" s="995" t="s">
        <v>271</v>
      </c>
      <c r="L112" s="474" t="s">
        <v>153</v>
      </c>
      <c r="M112" s="433"/>
      <c r="N112" s="433"/>
      <c r="O112" s="434"/>
      <c r="P112" s="895" t="s">
        <v>271</v>
      </c>
      <c r="Q112" s="474" t="s">
        <v>153</v>
      </c>
      <c r="R112" s="433"/>
      <c r="S112" s="433"/>
      <c r="T112" s="434"/>
      <c r="U112" s="895" t="s">
        <v>271</v>
      </c>
    </row>
    <row r="113" spans="3:21" ht="48" customHeight="1" x14ac:dyDescent="0.15">
      <c r="C113" s="456"/>
      <c r="D113" s="476"/>
      <c r="E113" s="477"/>
      <c r="F113" s="478"/>
      <c r="G113" s="479" t="s">
        <v>272</v>
      </c>
      <c r="H113" s="480" t="s">
        <v>273</v>
      </c>
      <c r="I113" s="995" t="s">
        <v>274</v>
      </c>
      <c r="J113" s="997"/>
      <c r="K113" s="995"/>
      <c r="L113" s="478"/>
      <c r="M113" s="479" t="s">
        <v>272</v>
      </c>
      <c r="N113" s="480" t="s">
        <v>273</v>
      </c>
      <c r="O113" s="480" t="s">
        <v>274</v>
      </c>
      <c r="P113" s="896"/>
      <c r="Q113" s="478"/>
      <c r="R113" s="479" t="s">
        <v>272</v>
      </c>
      <c r="S113" s="480" t="s">
        <v>273</v>
      </c>
      <c r="T113" s="480" t="s">
        <v>274</v>
      </c>
      <c r="U113" s="896"/>
    </row>
    <row r="114" spans="3:21" ht="30.95" customHeight="1" x14ac:dyDescent="0.15">
      <c r="C114" s="878" t="s">
        <v>275</v>
      </c>
      <c r="D114" s="879"/>
      <c r="E114" s="880"/>
      <c r="F114" s="481"/>
      <c r="G114" s="482"/>
      <c r="H114" s="482"/>
      <c r="I114" s="888"/>
      <c r="J114" s="889"/>
      <c r="K114" s="483"/>
      <c r="L114" s="481"/>
      <c r="M114" s="482"/>
      <c r="N114" s="482"/>
      <c r="O114" s="482"/>
      <c r="P114" s="484"/>
      <c r="Q114" s="481"/>
      <c r="R114" s="482"/>
      <c r="S114" s="482"/>
      <c r="T114" s="482"/>
      <c r="U114" s="484"/>
    </row>
    <row r="115" spans="3:21" ht="30.95" customHeight="1" x14ac:dyDescent="0.15">
      <c r="C115" s="881" t="s">
        <v>288</v>
      </c>
      <c r="D115" s="882"/>
      <c r="E115" s="376" t="s">
        <v>277</v>
      </c>
      <c r="F115" s="481"/>
      <c r="G115" s="485"/>
      <c r="H115" s="485"/>
      <c r="I115" s="888"/>
      <c r="J115" s="889"/>
      <c r="K115" s="483"/>
      <c r="L115" s="481"/>
      <c r="M115" s="485"/>
      <c r="N115" s="485"/>
      <c r="O115" s="485"/>
      <c r="P115" s="485"/>
      <c r="Q115" s="481"/>
      <c r="R115" s="485"/>
      <c r="S115" s="485"/>
      <c r="T115" s="485"/>
      <c r="U115" s="485"/>
    </row>
    <row r="116" spans="3:21" ht="42.95" customHeight="1" x14ac:dyDescent="0.15">
      <c r="C116" s="486"/>
      <c r="D116" s="487"/>
      <c r="E116" s="376" t="s">
        <v>278</v>
      </c>
      <c r="F116" s="481"/>
      <c r="G116" s="485"/>
      <c r="H116" s="485"/>
      <c r="I116" s="888"/>
      <c r="J116" s="889"/>
      <c r="K116" s="483"/>
      <c r="L116" s="481"/>
      <c r="M116" s="485"/>
      <c r="N116" s="485"/>
      <c r="O116" s="485"/>
      <c r="P116" s="485"/>
      <c r="Q116" s="481"/>
      <c r="R116" s="485"/>
      <c r="S116" s="485"/>
      <c r="T116" s="485"/>
      <c r="U116" s="485"/>
    </row>
    <row r="117" spans="3:21" ht="30.95" customHeight="1" x14ac:dyDescent="0.15">
      <c r="C117" s="883" t="s">
        <v>289</v>
      </c>
      <c r="D117" s="884"/>
      <c r="E117" s="885"/>
      <c r="F117" s="481"/>
      <c r="G117" s="485"/>
      <c r="H117" s="485"/>
      <c r="I117" s="888"/>
      <c r="J117" s="889"/>
      <c r="K117" s="483"/>
      <c r="L117" s="481"/>
      <c r="M117" s="485"/>
      <c r="N117" s="485"/>
      <c r="O117" s="485"/>
      <c r="P117" s="485"/>
      <c r="Q117" s="481"/>
      <c r="R117" s="485"/>
      <c r="S117" s="485"/>
      <c r="T117" s="485"/>
      <c r="U117" s="485"/>
    </row>
    <row r="118" spans="3:21" ht="30.95" customHeight="1" x14ac:dyDescent="0.15">
      <c r="C118" s="883" t="s">
        <v>290</v>
      </c>
      <c r="D118" s="884"/>
      <c r="E118" s="885"/>
      <c r="F118" s="481"/>
      <c r="G118" s="485"/>
      <c r="H118" s="485"/>
      <c r="I118" s="888"/>
      <c r="J118" s="889"/>
      <c r="K118" s="483"/>
      <c r="L118" s="481"/>
      <c r="M118" s="498"/>
      <c r="N118" s="498"/>
      <c r="O118" s="498"/>
      <c r="P118" s="498"/>
      <c r="Q118" s="481"/>
      <c r="R118" s="498"/>
      <c r="S118" s="498"/>
      <c r="T118" s="498"/>
      <c r="U118" s="498"/>
    </row>
    <row r="119" spans="3:21" ht="30.95" customHeight="1" x14ac:dyDescent="0.15">
      <c r="C119" s="883" t="s">
        <v>291</v>
      </c>
      <c r="D119" s="884"/>
      <c r="E119" s="885"/>
      <c r="F119" s="481"/>
      <c r="G119" s="485"/>
      <c r="H119" s="485"/>
      <c r="I119" s="888"/>
      <c r="J119" s="889"/>
      <c r="K119" s="483"/>
      <c r="L119" s="481"/>
      <c r="M119" s="485"/>
      <c r="N119" s="485"/>
      <c r="O119" s="485"/>
      <c r="P119" s="485"/>
      <c r="Q119" s="481"/>
      <c r="R119" s="485"/>
      <c r="S119" s="485"/>
      <c r="T119" s="485"/>
      <c r="U119" s="485"/>
    </row>
    <row r="120" spans="3:21" ht="22.5" customHeight="1" x14ac:dyDescent="0.15">
      <c r="C120" s="1003" t="s">
        <v>292</v>
      </c>
      <c r="D120" s="1003"/>
      <c r="E120" s="1003"/>
      <c r="F120" s="1003"/>
      <c r="G120" s="1003"/>
      <c r="H120" s="1003"/>
      <c r="I120" s="1003"/>
      <c r="J120" s="1003"/>
      <c r="K120" s="1003"/>
      <c r="L120" s="499"/>
      <c r="M120" s="500"/>
      <c r="N120" s="500"/>
      <c r="O120" s="500"/>
      <c r="P120" s="500"/>
      <c r="Q120" s="499"/>
      <c r="R120" s="500"/>
      <c r="S120" s="500"/>
      <c r="T120" s="500"/>
      <c r="U120" s="500"/>
    </row>
    <row r="122" spans="3:21" x14ac:dyDescent="0.15">
      <c r="C122" s="322" t="s">
        <v>745</v>
      </c>
    </row>
    <row r="123" spans="3:21" ht="44.25" customHeight="1" x14ac:dyDescent="0.15">
      <c r="F123" s="501" t="s">
        <v>293</v>
      </c>
      <c r="G123" s="501" t="s">
        <v>294</v>
      </c>
      <c r="H123" s="376" t="s">
        <v>746</v>
      </c>
    </row>
    <row r="124" spans="3:21" ht="30.95" customHeight="1" x14ac:dyDescent="0.15">
      <c r="C124" s="992" t="s">
        <v>295</v>
      </c>
      <c r="D124" s="993"/>
      <c r="E124" s="994"/>
      <c r="F124" s="502"/>
      <c r="G124" s="503"/>
      <c r="H124" s="503"/>
    </row>
    <row r="125" spans="3:21" ht="30.95" customHeight="1" x14ac:dyDescent="0.15">
      <c r="C125" s="504"/>
      <c r="D125" s="995" t="s">
        <v>296</v>
      </c>
      <c r="E125" s="996"/>
      <c r="F125" s="502"/>
      <c r="G125" s="503"/>
      <c r="H125" s="503"/>
    </row>
    <row r="126" spans="3:21" ht="30.95" customHeight="1" x14ac:dyDescent="0.15">
      <c r="C126" s="992" t="s">
        <v>297</v>
      </c>
      <c r="D126" s="993"/>
      <c r="E126" s="994"/>
      <c r="F126" s="505" t="s">
        <v>298</v>
      </c>
      <c r="G126" s="503"/>
      <c r="H126" s="503"/>
    </row>
    <row r="127" spans="3:21" ht="30.95" customHeight="1" x14ac:dyDescent="0.15">
      <c r="C127" s="504"/>
      <c r="D127" s="995" t="s">
        <v>299</v>
      </c>
      <c r="E127" s="996"/>
      <c r="F127" s="505" t="s">
        <v>298</v>
      </c>
      <c r="G127" s="503"/>
      <c r="H127" s="503"/>
    </row>
    <row r="128" spans="3:21" ht="30.95" customHeight="1" x14ac:dyDescent="0.15">
      <c r="C128" s="993" t="s">
        <v>300</v>
      </c>
      <c r="D128" s="993"/>
      <c r="E128" s="994"/>
      <c r="F128" s="502"/>
      <c r="G128" s="503"/>
      <c r="H128" s="503"/>
    </row>
    <row r="129" spans="3:8" ht="30.95" customHeight="1" x14ac:dyDescent="0.15">
      <c r="C129" s="993" t="s">
        <v>301</v>
      </c>
      <c r="D129" s="993"/>
      <c r="E129" s="994"/>
      <c r="F129" s="502"/>
      <c r="G129" s="503"/>
      <c r="H129" s="503"/>
    </row>
  </sheetData>
  <sheetProtection sheet="1" formatCells="0" formatColumns="0" formatRows="0" insertColumns="0" insertRows="0" insertHyperlinks="0" deleteColumns="0" deleteRows="0" sort="0" autoFilter="0" pivotTables="0"/>
  <mergeCells count="169">
    <mergeCell ref="C108:N108"/>
    <mergeCell ref="C107:M107"/>
    <mergeCell ref="C120:K120"/>
    <mergeCell ref="K66:L66"/>
    <mergeCell ref="M66:N66"/>
    <mergeCell ref="B60:J61"/>
    <mergeCell ref="K60:L61"/>
    <mergeCell ref="O60:R61"/>
    <mergeCell ref="B62:J66"/>
    <mergeCell ref="K67:L67"/>
    <mergeCell ref="M67:N67"/>
    <mergeCell ref="M61:N61"/>
    <mergeCell ref="K62:L62"/>
    <mergeCell ref="M62:N62"/>
    <mergeCell ref="K63:L63"/>
    <mergeCell ref="M63:N63"/>
    <mergeCell ref="K64:L64"/>
    <mergeCell ref="M64:N64"/>
    <mergeCell ref="K65:L65"/>
    <mergeCell ref="M65:N65"/>
    <mergeCell ref="O62:R66"/>
    <mergeCell ref="B70:J71"/>
    <mergeCell ref="K70:L71"/>
    <mergeCell ref="O70:R71"/>
    <mergeCell ref="M71:N71"/>
    <mergeCell ref="B72:J76"/>
    <mergeCell ref="B2:T2"/>
    <mergeCell ref="B30:J31"/>
    <mergeCell ref="K30:L31"/>
    <mergeCell ref="O30:R31"/>
    <mergeCell ref="M31:N31"/>
    <mergeCell ref="B37:J37"/>
    <mergeCell ref="K37:L37"/>
    <mergeCell ref="M37:N37"/>
    <mergeCell ref="O37:R37"/>
    <mergeCell ref="B10:H22"/>
    <mergeCell ref="J7:L7"/>
    <mergeCell ref="M6:O6"/>
    <mergeCell ref="M7:O7"/>
    <mergeCell ref="B5:F6"/>
    <mergeCell ref="J5:L6"/>
    <mergeCell ref="M5:O5"/>
    <mergeCell ref="B23:H24"/>
    <mergeCell ref="B25:H26"/>
    <mergeCell ref="B40:J41"/>
    <mergeCell ref="K40:L41"/>
    <mergeCell ref="O40:R41"/>
    <mergeCell ref="M41:N41"/>
    <mergeCell ref="B32:J36"/>
    <mergeCell ref="K32:L32"/>
    <mergeCell ref="M32:N32"/>
    <mergeCell ref="O32:R36"/>
    <mergeCell ref="M33:N33"/>
    <mergeCell ref="M34:N34"/>
    <mergeCell ref="M35:N35"/>
    <mergeCell ref="M36:N36"/>
    <mergeCell ref="K46:L46"/>
    <mergeCell ref="M46:N46"/>
    <mergeCell ref="B47:J47"/>
    <mergeCell ref="K47:L47"/>
    <mergeCell ref="M47:N47"/>
    <mergeCell ref="O47:R47"/>
    <mergeCell ref="B42:J46"/>
    <mergeCell ref="K42:L42"/>
    <mergeCell ref="M42:N42"/>
    <mergeCell ref="O42:R46"/>
    <mergeCell ref="K43:L43"/>
    <mergeCell ref="M43:N43"/>
    <mergeCell ref="K44:L44"/>
    <mergeCell ref="M44:N44"/>
    <mergeCell ref="K45:L45"/>
    <mergeCell ref="M45:N45"/>
    <mergeCell ref="K72:L72"/>
    <mergeCell ref="M72:N72"/>
    <mergeCell ref="K73:L73"/>
    <mergeCell ref="M73:N73"/>
    <mergeCell ref="K74:L74"/>
    <mergeCell ref="O72:R76"/>
    <mergeCell ref="M76:N76"/>
    <mergeCell ref="K76:L76"/>
    <mergeCell ref="M75:N75"/>
    <mergeCell ref="M74:N74"/>
    <mergeCell ref="K75:L75"/>
    <mergeCell ref="O50:R51"/>
    <mergeCell ref="M51:N51"/>
    <mergeCell ref="B52:J56"/>
    <mergeCell ref="K52:L52"/>
    <mergeCell ref="M52:N52"/>
    <mergeCell ref="K53:L53"/>
    <mergeCell ref="M53:N53"/>
    <mergeCell ref="K54:L54"/>
    <mergeCell ref="K96:L96"/>
    <mergeCell ref="M96:N96"/>
    <mergeCell ref="O87:R87"/>
    <mergeCell ref="O90:R91"/>
    <mergeCell ref="K84:L84"/>
    <mergeCell ref="M84:N84"/>
    <mergeCell ref="K85:L85"/>
    <mergeCell ref="M85:N85"/>
    <mergeCell ref="K93:L93"/>
    <mergeCell ref="M93:N93"/>
    <mergeCell ref="K94:L94"/>
    <mergeCell ref="M94:N94"/>
    <mergeCell ref="K95:L95"/>
    <mergeCell ref="M95:N95"/>
    <mergeCell ref="B87:J87"/>
    <mergeCell ref="K87:L87"/>
    <mergeCell ref="K83:L83"/>
    <mergeCell ref="M83:N83"/>
    <mergeCell ref="B97:J97"/>
    <mergeCell ref="K97:L97"/>
    <mergeCell ref="M97:N97"/>
    <mergeCell ref="O97:R97"/>
    <mergeCell ref="B92:J96"/>
    <mergeCell ref="K92:L92"/>
    <mergeCell ref="M92:N92"/>
    <mergeCell ref="O92:R96"/>
    <mergeCell ref="M87:N87"/>
    <mergeCell ref="B90:J91"/>
    <mergeCell ref="K90:L91"/>
    <mergeCell ref="M91:N91"/>
    <mergeCell ref="I118:J118"/>
    <mergeCell ref="I119:J119"/>
    <mergeCell ref="K77:L77"/>
    <mergeCell ref="M77:N77"/>
    <mergeCell ref="M86:N86"/>
    <mergeCell ref="K86:L86"/>
    <mergeCell ref="O52:R56"/>
    <mergeCell ref="B50:J51"/>
    <mergeCell ref="K50:L51"/>
    <mergeCell ref="B80:J81"/>
    <mergeCell ref="K80:L81"/>
    <mergeCell ref="O80:R81"/>
    <mergeCell ref="M81:N81"/>
    <mergeCell ref="B82:J86"/>
    <mergeCell ref="K82:L82"/>
    <mergeCell ref="M54:N54"/>
    <mergeCell ref="K55:L55"/>
    <mergeCell ref="M55:N55"/>
    <mergeCell ref="K56:L56"/>
    <mergeCell ref="M56:N56"/>
    <mergeCell ref="K57:L57"/>
    <mergeCell ref="M57:N57"/>
    <mergeCell ref="M82:N82"/>
    <mergeCell ref="O82:R86"/>
    <mergeCell ref="Q4:R6"/>
    <mergeCell ref="Q7:R7"/>
    <mergeCell ref="Q111:U111"/>
    <mergeCell ref="U112:U113"/>
    <mergeCell ref="L111:P111"/>
    <mergeCell ref="F111:K111"/>
    <mergeCell ref="C126:E126"/>
    <mergeCell ref="C128:E128"/>
    <mergeCell ref="C129:E129"/>
    <mergeCell ref="C124:E124"/>
    <mergeCell ref="P112:P113"/>
    <mergeCell ref="D125:E125"/>
    <mergeCell ref="D127:E127"/>
    <mergeCell ref="K112:K113"/>
    <mergeCell ref="C114:E114"/>
    <mergeCell ref="C115:D115"/>
    <mergeCell ref="C117:E117"/>
    <mergeCell ref="C118:E118"/>
    <mergeCell ref="C119:E119"/>
    <mergeCell ref="I113:J113"/>
    <mergeCell ref="I114:J114"/>
    <mergeCell ref="I115:J115"/>
    <mergeCell ref="I116:J116"/>
    <mergeCell ref="I117:J117"/>
  </mergeCells>
  <phoneticPr fontId="4"/>
  <dataValidations count="1">
    <dataValidation type="list" allowBlank="1" showInputMessage="1" showErrorMessage="1" sqref="Q7:R7" xr:uid="{E636A27F-6A8A-4BE7-B21D-C5489385B394}">
      <formula1>"○,×"</formula1>
    </dataValidation>
  </dataValidations>
  <pageMargins left="0.55118110236220474" right="0.19685039370078741" top="0.78740157480314965" bottom="0.55118110236220474" header="0.51181102362204722" footer="0.51181102362204722"/>
  <pageSetup paperSize="9" scale="48" orientation="portrait" r:id="rId1"/>
  <headerFooter alignWithMargins="0"/>
  <rowBreaks count="1" manualBreakCount="1">
    <brk id="104" max="1638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4C3CEB-4ACB-4FE3-A78D-980ED5F35F5D}">
  <sheetPr codeName="Sheet14">
    <tabColor rgb="FF92D050"/>
  </sheetPr>
  <dimension ref="A1:BF113"/>
  <sheetViews>
    <sheetView showGridLines="0" showZeros="0" view="pageBreakPreview" zoomScale="130" zoomScaleNormal="85" zoomScaleSheetLayoutView="130" workbookViewId="0">
      <selection sqref="A1:XFD1048576"/>
    </sheetView>
  </sheetViews>
  <sheetFormatPr defaultColWidth="9" defaultRowHeight="12" x14ac:dyDescent="0.15"/>
  <cols>
    <col min="1" max="1" width="2.5" style="322" customWidth="1"/>
    <col min="2" max="2" width="4.5" style="322" customWidth="1"/>
    <col min="3" max="3" width="12.5" style="322" customWidth="1"/>
    <col min="4" max="15" width="6.5" style="322" customWidth="1"/>
    <col min="16" max="16" width="8.5" style="322" customWidth="1"/>
    <col min="17" max="17" width="8.25" style="322" customWidth="1"/>
    <col min="18" max="18" width="39.5" style="322" customWidth="1"/>
    <col min="19" max="19" width="10.5" style="322" customWidth="1"/>
    <col min="20" max="20" width="9" style="322"/>
    <col min="21" max="21" width="9" style="322" customWidth="1"/>
    <col min="22" max="16384" width="9" style="322"/>
  </cols>
  <sheetData>
    <row r="1" spans="2:58" ht="18.600000000000001" customHeight="1" x14ac:dyDescent="0.15">
      <c r="B1" s="1042" t="s">
        <v>563</v>
      </c>
      <c r="C1" s="1042"/>
      <c r="D1" s="1042"/>
      <c r="E1" s="1042"/>
      <c r="F1" s="1042"/>
      <c r="G1" s="1042"/>
      <c r="H1" s="1042"/>
      <c r="I1" s="1042"/>
      <c r="J1" s="1042"/>
      <c r="K1" s="1042"/>
      <c r="L1" s="1042"/>
      <c r="M1" s="1042"/>
      <c r="N1" s="1042"/>
      <c r="O1" s="1042"/>
      <c r="P1" s="1042"/>
    </row>
    <row r="2" spans="2:58" s="506" customFormat="1" x14ac:dyDescent="0.15">
      <c r="B2" s="506" t="s">
        <v>302</v>
      </c>
      <c r="G2" s="507"/>
      <c r="H2" s="507"/>
      <c r="I2" s="507"/>
      <c r="J2" s="507"/>
      <c r="K2" s="507"/>
      <c r="L2" s="507"/>
      <c r="M2" s="507"/>
      <c r="N2" s="507"/>
      <c r="O2" s="507"/>
      <c r="P2" s="507"/>
      <c r="Q2" s="507"/>
    </row>
    <row r="3" spans="2:58" s="508" customFormat="1" ht="24" customHeight="1" thickBot="1" x14ac:dyDescent="0.2">
      <c r="B3" s="1046"/>
      <c r="C3" s="1047"/>
      <c r="D3" s="1047"/>
      <c r="E3" s="1047"/>
      <c r="F3" s="1048"/>
      <c r="G3" s="507"/>
      <c r="H3" s="507"/>
      <c r="I3" s="507"/>
      <c r="J3" s="507"/>
      <c r="K3" s="507"/>
      <c r="L3" s="507"/>
      <c r="M3" s="507"/>
      <c r="N3" s="507"/>
      <c r="O3" s="507"/>
      <c r="P3" s="507"/>
      <c r="Q3" s="507"/>
      <c r="R3" s="1013" t="s">
        <v>303</v>
      </c>
      <c r="S3" s="1013"/>
      <c r="T3" s="1013"/>
      <c r="U3" s="1013"/>
      <c r="V3" s="1013"/>
      <c r="W3" s="1013"/>
      <c r="X3" s="1013"/>
      <c r="Y3" s="1013"/>
      <c r="Z3" s="1013"/>
      <c r="AA3" s="1013"/>
      <c r="AB3" s="1013"/>
      <c r="AC3" s="1013"/>
      <c r="AD3" s="1013"/>
      <c r="AE3" s="1013"/>
      <c r="AF3" s="1013"/>
      <c r="AG3" s="1013"/>
      <c r="AH3" s="1013"/>
      <c r="AI3" s="1013"/>
      <c r="AJ3" s="1013"/>
      <c r="AK3" s="1013"/>
      <c r="AL3" s="1013"/>
      <c r="AM3" s="1013"/>
      <c r="AN3" s="1013"/>
      <c r="AO3" s="1013"/>
      <c r="AP3" s="1013"/>
      <c r="AQ3" s="1013"/>
      <c r="AR3" s="1013"/>
      <c r="AS3" s="1013"/>
      <c r="AT3" s="1013"/>
      <c r="AU3" s="1013"/>
      <c r="AV3" s="1013"/>
      <c r="AW3" s="1013"/>
      <c r="AX3" s="1013"/>
      <c r="AY3" s="1013"/>
      <c r="AZ3" s="1013"/>
      <c r="BA3" s="1013"/>
      <c r="BB3" s="1013"/>
      <c r="BC3" s="1013"/>
      <c r="BD3" s="1013"/>
      <c r="BE3" s="1013"/>
      <c r="BF3" s="1013"/>
    </row>
    <row r="4" spans="2:58" ht="12" customHeight="1" thickBot="1" x14ac:dyDescent="0.2">
      <c r="R4" s="509" t="s">
        <v>304</v>
      </c>
      <c r="S4" s="509" t="s">
        <v>305</v>
      </c>
    </row>
    <row r="5" spans="2:58" s="28" customFormat="1" x14ac:dyDescent="0.15">
      <c r="B5" s="28" t="s">
        <v>306</v>
      </c>
      <c r="R5" s="1014" t="s">
        <v>307</v>
      </c>
      <c r="S5" s="1015"/>
    </row>
    <row r="6" spans="2:58" ht="12" customHeight="1" x14ac:dyDescent="0.15">
      <c r="B6" s="437" t="s">
        <v>308</v>
      </c>
      <c r="C6" s="438"/>
      <c r="D6" s="438"/>
      <c r="E6" s="438"/>
      <c r="F6" s="438"/>
      <c r="G6" s="438"/>
      <c r="H6" s="438"/>
      <c r="I6" s="438"/>
      <c r="J6" s="438"/>
      <c r="K6" s="438"/>
      <c r="L6" s="438"/>
      <c r="M6" s="438"/>
      <c r="N6" s="438"/>
      <c r="O6" s="438"/>
      <c r="P6" s="439"/>
      <c r="R6" s="1011"/>
      <c r="S6" s="1016"/>
    </row>
    <row r="7" spans="2:58" ht="12" customHeight="1" x14ac:dyDescent="0.15">
      <c r="B7" s="443"/>
      <c r="P7" s="444"/>
      <c r="R7" s="1006" t="s">
        <v>309</v>
      </c>
      <c r="S7" s="1004"/>
    </row>
    <row r="8" spans="2:58" ht="12" customHeight="1" thickBot="1" x14ac:dyDescent="0.2">
      <c r="B8" s="443"/>
      <c r="P8" s="444"/>
      <c r="R8" s="1007"/>
      <c r="S8" s="1005"/>
    </row>
    <row r="9" spans="2:58" ht="12" customHeight="1" x14ac:dyDescent="0.15">
      <c r="B9" s="456"/>
      <c r="C9" s="510"/>
      <c r="D9" s="510"/>
      <c r="E9" s="510"/>
      <c r="F9" s="510"/>
      <c r="G9" s="510"/>
      <c r="H9" s="510"/>
      <c r="I9" s="510"/>
      <c r="J9" s="510"/>
      <c r="K9" s="510"/>
      <c r="L9" s="510"/>
      <c r="M9" s="510"/>
      <c r="N9" s="510"/>
      <c r="O9" s="510"/>
      <c r="P9" s="511"/>
      <c r="R9" s="1008" t="s">
        <v>310</v>
      </c>
      <c r="S9" s="1015"/>
    </row>
    <row r="10" spans="2:58" ht="12" customHeight="1" x14ac:dyDescent="0.15">
      <c r="R10" s="1009"/>
      <c r="S10" s="1016"/>
    </row>
    <row r="11" spans="2:58" ht="12" customHeight="1" x14ac:dyDescent="0.15">
      <c r="B11" s="322" t="s">
        <v>311</v>
      </c>
      <c r="R11" s="1006" t="s">
        <v>312</v>
      </c>
      <c r="S11" s="1004"/>
    </row>
    <row r="12" spans="2:58" ht="12" customHeight="1" thickBot="1" x14ac:dyDescent="0.2">
      <c r="B12" s="437"/>
      <c r="C12" s="438"/>
      <c r="D12" s="438"/>
      <c r="E12" s="438"/>
      <c r="F12" s="438"/>
      <c r="G12" s="438"/>
      <c r="H12" s="438"/>
      <c r="I12" s="438"/>
      <c r="J12" s="438"/>
      <c r="K12" s="438"/>
      <c r="L12" s="438"/>
      <c r="M12" s="438"/>
      <c r="N12" s="438"/>
      <c r="O12" s="438"/>
      <c r="P12" s="439"/>
      <c r="R12" s="1007"/>
      <c r="S12" s="1005"/>
    </row>
    <row r="13" spans="2:58" ht="12" customHeight="1" x14ac:dyDescent="0.15">
      <c r="B13" s="443"/>
      <c r="P13" s="444"/>
      <c r="R13" s="1010" t="s">
        <v>313</v>
      </c>
      <c r="S13" s="1017"/>
    </row>
    <row r="14" spans="2:58" ht="12" customHeight="1" x14ac:dyDescent="0.15">
      <c r="B14" s="443"/>
      <c r="P14" s="444"/>
      <c r="R14" s="1006"/>
      <c r="S14" s="1016"/>
    </row>
    <row r="15" spans="2:58" ht="12" customHeight="1" x14ac:dyDescent="0.15">
      <c r="B15" s="456"/>
      <c r="C15" s="510"/>
      <c r="D15" s="510"/>
      <c r="E15" s="510"/>
      <c r="F15" s="510"/>
      <c r="G15" s="510"/>
      <c r="H15" s="510"/>
      <c r="I15" s="510"/>
      <c r="J15" s="510"/>
      <c r="K15" s="510"/>
      <c r="L15" s="510"/>
      <c r="M15" s="510"/>
      <c r="N15" s="510"/>
      <c r="O15" s="510"/>
      <c r="P15" s="511"/>
      <c r="R15" s="1011" t="s">
        <v>314</v>
      </c>
      <c r="S15" s="1004"/>
    </row>
    <row r="16" spans="2:58" ht="12" customHeight="1" thickBot="1" x14ac:dyDescent="0.2">
      <c r="R16" s="1012"/>
      <c r="S16" s="1005"/>
    </row>
    <row r="17" spans="2:16" ht="12" customHeight="1" x14ac:dyDescent="0.15">
      <c r="B17" s="322" t="s">
        <v>315</v>
      </c>
    </row>
    <row r="18" spans="2:16" ht="12" customHeight="1" x14ac:dyDescent="0.15">
      <c r="B18" s="512"/>
      <c r="C18" s="322" t="s">
        <v>316</v>
      </c>
    </row>
    <row r="19" spans="2:16" ht="12" customHeight="1" x14ac:dyDescent="0.15"/>
    <row r="20" spans="2:16" ht="12" customHeight="1" x14ac:dyDescent="0.15">
      <c r="B20" s="322" t="s">
        <v>317</v>
      </c>
    </row>
    <row r="21" spans="2:16" ht="12" customHeight="1" x14ac:dyDescent="0.15">
      <c r="B21" s="437"/>
      <c r="C21" s="438"/>
      <c r="D21" s="438"/>
      <c r="E21" s="438"/>
      <c r="F21" s="438"/>
      <c r="G21" s="438"/>
      <c r="H21" s="438"/>
      <c r="I21" s="438"/>
      <c r="J21" s="438"/>
      <c r="K21" s="438"/>
      <c r="L21" s="438"/>
      <c r="M21" s="438"/>
      <c r="N21" s="438"/>
      <c r="O21" s="438"/>
      <c r="P21" s="439"/>
    </row>
    <row r="22" spans="2:16" ht="12" customHeight="1" x14ac:dyDescent="0.15">
      <c r="B22" s="443"/>
      <c r="P22" s="444"/>
    </row>
    <row r="23" spans="2:16" ht="12" customHeight="1" x14ac:dyDescent="0.15">
      <c r="B23" s="443"/>
      <c r="P23" s="444"/>
    </row>
    <row r="24" spans="2:16" ht="12" customHeight="1" x14ac:dyDescent="0.15">
      <c r="B24" s="456"/>
      <c r="C24" s="510"/>
      <c r="D24" s="510"/>
      <c r="E24" s="510"/>
      <c r="F24" s="510"/>
      <c r="G24" s="510"/>
      <c r="H24" s="510"/>
      <c r="I24" s="510"/>
      <c r="J24" s="510"/>
      <c r="K24" s="510"/>
      <c r="L24" s="510"/>
      <c r="M24" s="510"/>
      <c r="N24" s="510"/>
      <c r="O24" s="510"/>
      <c r="P24" s="511"/>
    </row>
    <row r="25" spans="2:16" ht="12" customHeight="1" x14ac:dyDescent="0.15">
      <c r="B25" s="322" t="s">
        <v>318</v>
      </c>
    </row>
    <row r="26" spans="2:16" ht="12" customHeight="1" x14ac:dyDescent="0.15">
      <c r="B26" s="322" t="s">
        <v>319</v>
      </c>
    </row>
    <row r="27" spans="2:16" ht="12" customHeight="1" x14ac:dyDescent="0.15"/>
    <row r="28" spans="2:16" ht="12" customHeight="1" x14ac:dyDescent="0.15">
      <c r="B28" s="322" t="s">
        <v>320</v>
      </c>
    </row>
    <row r="29" spans="2:16" ht="12" customHeight="1" x14ac:dyDescent="0.15">
      <c r="K29" s="322" t="s">
        <v>321</v>
      </c>
    </row>
    <row r="30" spans="2:16" ht="12" customHeight="1" x14ac:dyDescent="0.15">
      <c r="B30" s="1043" t="s">
        <v>322</v>
      </c>
      <c r="C30" s="1044"/>
      <c r="D30" s="1043" t="s">
        <v>323</v>
      </c>
      <c r="E30" s="1044"/>
      <c r="F30" s="1045" t="s">
        <v>324</v>
      </c>
      <c r="G30" s="1044"/>
      <c r="H30" s="1045" t="s">
        <v>325</v>
      </c>
      <c r="I30" s="1044"/>
      <c r="K30" s="958"/>
      <c r="L30" s="959"/>
      <c r="M30" s="959"/>
      <c r="N30" s="959"/>
      <c r="O30" s="959"/>
      <c r="P30" s="960"/>
    </row>
    <row r="31" spans="2:16" ht="12" customHeight="1" x14ac:dyDescent="0.15">
      <c r="B31" s="958"/>
      <c r="C31" s="960"/>
      <c r="D31" s="958"/>
      <c r="E31" s="960"/>
      <c r="F31" s="958"/>
      <c r="G31" s="960"/>
      <c r="H31" s="958"/>
      <c r="I31" s="960"/>
      <c r="K31" s="1018"/>
      <c r="L31" s="1019"/>
      <c r="M31" s="1019"/>
      <c r="N31" s="1019"/>
      <c r="O31" s="1019"/>
      <c r="P31" s="1020"/>
    </row>
    <row r="32" spans="2:16" ht="12" customHeight="1" x14ac:dyDescent="0.15">
      <c r="B32" s="961"/>
      <c r="C32" s="963"/>
      <c r="D32" s="961"/>
      <c r="E32" s="963"/>
      <c r="F32" s="961"/>
      <c r="G32" s="963"/>
      <c r="H32" s="961"/>
      <c r="I32" s="963"/>
      <c r="K32" s="961"/>
      <c r="L32" s="962"/>
      <c r="M32" s="962"/>
      <c r="N32" s="962"/>
      <c r="O32" s="962"/>
      <c r="P32" s="963"/>
    </row>
    <row r="33" spans="2:14" ht="12" customHeight="1" x14ac:dyDescent="0.15">
      <c r="B33" s="322" t="s">
        <v>326</v>
      </c>
    </row>
    <row r="34" spans="2:14" ht="12" customHeight="1" x14ac:dyDescent="0.15">
      <c r="B34" s="322" t="s">
        <v>327</v>
      </c>
    </row>
    <row r="35" spans="2:14" ht="12" customHeight="1" x14ac:dyDescent="0.15"/>
    <row r="36" spans="2:14" ht="12" customHeight="1" x14ac:dyDescent="0.15">
      <c r="B36" s="322" t="s">
        <v>328</v>
      </c>
    </row>
    <row r="37" spans="2:14" ht="12" customHeight="1" x14ac:dyDescent="0.15">
      <c r="B37" s="1043" t="s">
        <v>5</v>
      </c>
      <c r="C37" s="1044"/>
      <c r="D37" s="1045" t="s">
        <v>6</v>
      </c>
      <c r="E37" s="1044"/>
      <c r="F37" s="1045" t="s">
        <v>8</v>
      </c>
      <c r="G37" s="1044"/>
      <c r="H37" s="1045" t="s">
        <v>7</v>
      </c>
      <c r="I37" s="1044"/>
      <c r="J37" s="1045" t="s">
        <v>329</v>
      </c>
      <c r="K37" s="1044"/>
      <c r="L37" s="1045" t="s">
        <v>325</v>
      </c>
      <c r="M37" s="1044"/>
      <c r="N37" s="443"/>
    </row>
    <row r="38" spans="2:14" ht="12" customHeight="1" x14ac:dyDescent="0.15">
      <c r="B38" s="443"/>
      <c r="C38" s="444"/>
      <c r="D38" s="443"/>
      <c r="E38" s="444"/>
      <c r="F38" s="443"/>
      <c r="G38" s="444"/>
      <c r="H38" s="443"/>
      <c r="I38" s="444"/>
      <c r="J38" s="443"/>
      <c r="K38" s="444"/>
      <c r="L38" s="443"/>
      <c r="M38" s="444"/>
      <c r="N38" s="443"/>
    </row>
    <row r="39" spans="2:14" ht="12" customHeight="1" x14ac:dyDescent="0.15">
      <c r="B39" s="456"/>
      <c r="C39" s="511"/>
      <c r="D39" s="456"/>
      <c r="E39" s="511"/>
      <c r="F39" s="456"/>
      <c r="G39" s="511"/>
      <c r="H39" s="456"/>
      <c r="I39" s="511"/>
      <c r="J39" s="456"/>
      <c r="K39" s="511"/>
      <c r="L39" s="456"/>
      <c r="M39" s="511"/>
      <c r="N39" s="443"/>
    </row>
    <row r="40" spans="2:14" ht="12" customHeight="1" x14ac:dyDescent="0.15">
      <c r="B40" s="322" t="s">
        <v>330</v>
      </c>
    </row>
    <row r="41" spans="2:14" ht="12" customHeight="1" x14ac:dyDescent="0.15">
      <c r="B41" s="322" t="s">
        <v>331</v>
      </c>
    </row>
    <row r="42" spans="2:14" ht="12" customHeight="1" x14ac:dyDescent="0.15"/>
    <row r="43" spans="2:14" ht="12" customHeight="1" x14ac:dyDescent="0.15">
      <c r="B43" s="322" t="s">
        <v>332</v>
      </c>
    </row>
    <row r="44" spans="2:14" ht="12" customHeight="1" x14ac:dyDescent="0.15">
      <c r="B44" s="1039" t="s">
        <v>333</v>
      </c>
      <c r="C44" s="1039"/>
      <c r="D44" s="1039" t="s">
        <v>334</v>
      </c>
      <c r="E44" s="1039"/>
      <c r="F44" s="1039" t="s">
        <v>335</v>
      </c>
      <c r="G44" s="1039"/>
      <c r="H44" s="1039" t="s">
        <v>336</v>
      </c>
      <c r="I44" s="1039"/>
    </row>
    <row r="45" spans="2:14" ht="12" customHeight="1" x14ac:dyDescent="0.15">
      <c r="B45" s="1039" t="s">
        <v>337</v>
      </c>
      <c r="C45" s="1039"/>
      <c r="D45" s="1039"/>
      <c r="E45" s="1039"/>
      <c r="F45" s="1039"/>
      <c r="G45" s="1039"/>
      <c r="H45" s="1039"/>
      <c r="I45" s="1039"/>
    </row>
    <row r="46" spans="2:14" ht="12" customHeight="1" x14ac:dyDescent="0.15">
      <c r="B46" s="1039"/>
      <c r="C46" s="1039"/>
      <c r="D46" s="1039"/>
      <c r="E46" s="1039"/>
      <c r="F46" s="1039"/>
      <c r="G46" s="1039"/>
      <c r="H46" s="1039"/>
      <c r="I46" s="1039"/>
    </row>
    <row r="47" spans="2:14" ht="12" customHeight="1" x14ac:dyDescent="0.15">
      <c r="B47" s="1039"/>
      <c r="C47" s="1039"/>
      <c r="D47" s="1039"/>
      <c r="E47" s="1039"/>
      <c r="F47" s="1039"/>
      <c r="G47" s="1039"/>
      <c r="H47" s="1039"/>
      <c r="I47" s="1039"/>
    </row>
    <row r="48" spans="2:14" ht="12" customHeight="1" x14ac:dyDescent="0.15">
      <c r="B48" s="1039"/>
      <c r="C48" s="1039"/>
      <c r="D48" s="1039"/>
      <c r="E48" s="1039"/>
      <c r="F48" s="1039"/>
      <c r="G48" s="1039"/>
      <c r="H48" s="1039"/>
      <c r="I48" s="1039"/>
    </row>
    <row r="49" spans="2:16" ht="12" customHeight="1" x14ac:dyDescent="0.15">
      <c r="B49" s="1039"/>
      <c r="C49" s="1039"/>
      <c r="D49" s="1039"/>
      <c r="E49" s="1039"/>
      <c r="F49" s="1039"/>
      <c r="G49" s="1039"/>
      <c r="H49" s="1039"/>
      <c r="I49" s="1039"/>
    </row>
    <row r="50" spans="2:16" ht="12" customHeight="1" x14ac:dyDescent="0.15">
      <c r="B50" s="322" t="s">
        <v>338</v>
      </c>
      <c r="C50" s="514"/>
      <c r="D50" s="514"/>
      <c r="E50" s="514"/>
      <c r="F50" s="514"/>
      <c r="G50" s="514"/>
      <c r="H50" s="514"/>
      <c r="I50" s="514"/>
    </row>
    <row r="51" spans="2:16" ht="12" customHeight="1" x14ac:dyDescent="0.15">
      <c r="B51" s="322" t="s">
        <v>339</v>
      </c>
    </row>
    <row r="52" spans="2:16" ht="12" customHeight="1" x14ac:dyDescent="0.15"/>
    <row r="53" spans="2:16" x14ac:dyDescent="0.15">
      <c r="B53" s="322" t="s">
        <v>340</v>
      </c>
    </row>
    <row r="54" spans="2:16" x14ac:dyDescent="0.15">
      <c r="B54" s="958"/>
      <c r="C54" s="959"/>
      <c r="D54" s="959"/>
      <c r="E54" s="959"/>
      <c r="F54" s="959"/>
      <c r="G54" s="959"/>
      <c r="H54" s="959"/>
      <c r="I54" s="959"/>
      <c r="J54" s="959"/>
      <c r="K54" s="959"/>
      <c r="L54" s="959"/>
      <c r="M54" s="959"/>
      <c r="N54" s="959"/>
      <c r="O54" s="959"/>
      <c r="P54" s="960"/>
    </row>
    <row r="55" spans="2:16" x14ac:dyDescent="0.15">
      <c r="B55" s="1018"/>
      <c r="C55" s="1019"/>
      <c r="D55" s="1019"/>
      <c r="E55" s="1019"/>
      <c r="F55" s="1019"/>
      <c r="G55" s="1019"/>
      <c r="H55" s="1019"/>
      <c r="I55" s="1019"/>
      <c r="J55" s="1019"/>
      <c r="K55" s="1019"/>
      <c r="L55" s="1019"/>
      <c r="M55" s="1019"/>
      <c r="N55" s="1019"/>
      <c r="O55" s="1019"/>
      <c r="P55" s="1020"/>
    </row>
    <row r="56" spans="2:16" x14ac:dyDescent="0.15">
      <c r="B56" s="513"/>
      <c r="C56" s="514"/>
      <c r="D56" s="514"/>
      <c r="E56" s="514"/>
      <c r="F56" s="514"/>
      <c r="G56" s="514"/>
      <c r="H56" s="514"/>
      <c r="I56" s="514"/>
      <c r="J56" s="514"/>
      <c r="K56" s="514"/>
      <c r="L56" s="514"/>
      <c r="M56" s="514"/>
      <c r="N56" s="514"/>
      <c r="O56" s="514"/>
      <c r="P56" s="515"/>
    </row>
    <row r="57" spans="2:16" x14ac:dyDescent="0.15">
      <c r="B57" s="513"/>
      <c r="C57" s="514"/>
      <c r="D57" s="514"/>
      <c r="E57" s="514"/>
      <c r="F57" s="514"/>
      <c r="G57" s="514"/>
      <c r="H57" s="514"/>
      <c r="I57" s="514"/>
      <c r="J57" s="514"/>
      <c r="K57" s="514"/>
      <c r="L57" s="514"/>
      <c r="M57" s="514"/>
      <c r="N57" s="514"/>
      <c r="O57" s="514"/>
      <c r="P57" s="515"/>
    </row>
    <row r="58" spans="2:16" x14ac:dyDescent="0.15">
      <c r="B58" s="1040" t="s">
        <v>341</v>
      </c>
      <c r="C58" s="1025"/>
      <c r="D58" s="1025"/>
      <c r="E58" s="1025"/>
      <c r="F58" s="1025"/>
      <c r="G58" s="1025"/>
      <c r="H58" s="1025"/>
      <c r="I58" s="1025"/>
      <c r="J58" s="1025"/>
      <c r="K58" s="1025"/>
      <c r="L58" s="1025"/>
      <c r="M58" s="1025"/>
      <c r="N58" s="1025"/>
      <c r="O58" s="1025"/>
      <c r="P58" s="1041"/>
    </row>
    <row r="59" spans="2:16" x14ac:dyDescent="0.15">
      <c r="B59" s="961"/>
      <c r="C59" s="962"/>
      <c r="D59" s="962"/>
      <c r="E59" s="962"/>
      <c r="F59" s="962"/>
      <c r="G59" s="962"/>
      <c r="H59" s="962"/>
      <c r="I59" s="962"/>
      <c r="J59" s="962"/>
      <c r="K59" s="962"/>
      <c r="L59" s="962"/>
      <c r="M59" s="962"/>
      <c r="N59" s="962"/>
      <c r="O59" s="962"/>
      <c r="P59" s="963"/>
    </row>
    <row r="60" spans="2:16" x14ac:dyDescent="0.15">
      <c r="B60" s="517" t="s">
        <v>342</v>
      </c>
      <c r="C60" s="514"/>
      <c r="D60" s="514"/>
      <c r="E60" s="514"/>
      <c r="F60" s="514"/>
      <c r="G60" s="514"/>
      <c r="H60" s="514"/>
      <c r="I60" s="514"/>
      <c r="J60" s="514"/>
      <c r="K60" s="514"/>
      <c r="L60" s="514"/>
      <c r="M60" s="514"/>
      <c r="N60" s="514"/>
      <c r="O60" s="514"/>
      <c r="P60" s="514"/>
    </row>
    <row r="61" spans="2:16" x14ac:dyDescent="0.15">
      <c r="B61" s="517" t="s">
        <v>343</v>
      </c>
      <c r="C61" s="514"/>
      <c r="D61" s="514"/>
      <c r="E61" s="514"/>
      <c r="F61" s="514"/>
      <c r="G61" s="514"/>
      <c r="H61" s="514"/>
      <c r="I61" s="514"/>
      <c r="J61" s="514"/>
      <c r="K61" s="514"/>
      <c r="L61" s="514"/>
      <c r="M61" s="514"/>
      <c r="N61" s="514"/>
      <c r="O61" s="514"/>
      <c r="P61" s="514"/>
    </row>
    <row r="62" spans="2:16" x14ac:dyDescent="0.15">
      <c r="B62" s="517" t="s">
        <v>344</v>
      </c>
      <c r="C62" s="514"/>
      <c r="D62" s="514"/>
      <c r="E62" s="514"/>
      <c r="F62" s="514"/>
      <c r="G62" s="514"/>
      <c r="H62" s="514"/>
      <c r="I62" s="514"/>
      <c r="J62" s="514"/>
      <c r="K62" s="514"/>
      <c r="L62" s="514"/>
      <c r="M62" s="514"/>
      <c r="N62" s="514"/>
      <c r="O62" s="514"/>
      <c r="P62" s="514"/>
    </row>
    <row r="63" spans="2:16" x14ac:dyDescent="0.15">
      <c r="B63" s="517"/>
      <c r="C63" s="514"/>
      <c r="D63" s="514"/>
      <c r="E63" s="514"/>
      <c r="F63" s="514"/>
      <c r="G63" s="514"/>
      <c r="H63" s="514"/>
      <c r="I63" s="514"/>
      <c r="J63" s="514"/>
      <c r="K63" s="514"/>
      <c r="L63" s="514"/>
      <c r="M63" s="514"/>
      <c r="N63" s="514"/>
      <c r="O63" s="514"/>
      <c r="P63" s="514"/>
    </row>
    <row r="64" spans="2:16" x14ac:dyDescent="0.15">
      <c r="B64" s="322" t="s">
        <v>345</v>
      </c>
    </row>
    <row r="65" spans="2:16" ht="12" customHeight="1" x14ac:dyDescent="0.15">
      <c r="B65" s="958"/>
      <c r="C65" s="959"/>
      <c r="D65" s="959"/>
      <c r="E65" s="959"/>
      <c r="F65" s="959"/>
      <c r="G65" s="959"/>
      <c r="H65" s="959"/>
      <c r="I65" s="959"/>
      <c r="J65" s="959"/>
      <c r="K65" s="959"/>
      <c r="L65" s="959"/>
      <c r="M65" s="959"/>
      <c r="N65" s="959"/>
      <c r="O65" s="959"/>
      <c r="P65" s="960"/>
    </row>
    <row r="66" spans="2:16" ht="12" customHeight="1" x14ac:dyDescent="0.15">
      <c r="B66" s="1018"/>
      <c r="C66" s="1019"/>
      <c r="D66" s="1019"/>
      <c r="E66" s="1019"/>
      <c r="F66" s="1019"/>
      <c r="G66" s="1019"/>
      <c r="H66" s="1019"/>
      <c r="I66" s="1019"/>
      <c r="J66" s="1019"/>
      <c r="K66" s="1019"/>
      <c r="L66" s="1019"/>
      <c r="M66" s="1019"/>
      <c r="N66" s="1019"/>
      <c r="O66" s="1019"/>
      <c r="P66" s="1020"/>
    </row>
    <row r="67" spans="2:16" ht="12" customHeight="1" x14ac:dyDescent="0.15">
      <c r="B67" s="1018"/>
      <c r="C67" s="1019"/>
      <c r="D67" s="1019"/>
      <c r="E67" s="1019"/>
      <c r="F67" s="1019"/>
      <c r="G67" s="1019"/>
      <c r="H67" s="1019"/>
      <c r="I67" s="1019"/>
      <c r="J67" s="1019"/>
      <c r="K67" s="1019"/>
      <c r="L67" s="1019"/>
      <c r="M67" s="1019"/>
      <c r="N67" s="1019"/>
      <c r="O67" s="1019"/>
      <c r="P67" s="1020"/>
    </row>
    <row r="68" spans="2:16" ht="12" customHeight="1" x14ac:dyDescent="0.15">
      <c r="B68" s="961"/>
      <c r="C68" s="962"/>
      <c r="D68" s="962"/>
      <c r="E68" s="962"/>
      <c r="F68" s="962"/>
      <c r="G68" s="962"/>
      <c r="H68" s="962"/>
      <c r="I68" s="962"/>
      <c r="J68" s="962"/>
      <c r="K68" s="962"/>
      <c r="L68" s="962"/>
      <c r="M68" s="962"/>
      <c r="N68" s="962"/>
      <c r="O68" s="962"/>
      <c r="P68" s="963"/>
    </row>
    <row r="69" spans="2:16" ht="12" customHeight="1" x14ac:dyDescent="0.15">
      <c r="B69" s="517" t="s">
        <v>346</v>
      </c>
    </row>
    <row r="70" spans="2:16" ht="12" customHeight="1" x14ac:dyDescent="0.15">
      <c r="B70" s="517"/>
    </row>
    <row r="71" spans="2:16" x14ac:dyDescent="0.15">
      <c r="B71" s="517" t="s">
        <v>347</v>
      </c>
      <c r="C71" s="514"/>
      <c r="D71" s="514"/>
      <c r="E71" s="514"/>
      <c r="F71" s="514"/>
      <c r="G71" s="514"/>
      <c r="H71" s="514"/>
      <c r="I71" s="514"/>
      <c r="J71" s="514"/>
      <c r="K71" s="514"/>
      <c r="L71" s="514"/>
      <c r="M71" s="514"/>
      <c r="N71" s="514"/>
      <c r="O71" s="514"/>
      <c r="P71" s="514"/>
    </row>
    <row r="72" spans="2:16" x14ac:dyDescent="0.15">
      <c r="B72" s="958"/>
      <c r="C72" s="959"/>
      <c r="D72" s="959"/>
      <c r="E72" s="959"/>
      <c r="F72" s="959"/>
      <c r="G72" s="959"/>
      <c r="H72" s="959"/>
      <c r="I72" s="959"/>
      <c r="J72" s="959"/>
      <c r="K72" s="959"/>
      <c r="L72" s="959"/>
      <c r="M72" s="959"/>
      <c r="N72" s="959"/>
      <c r="O72" s="959"/>
      <c r="P72" s="960"/>
    </row>
    <row r="73" spans="2:16" x14ac:dyDescent="0.15">
      <c r="B73" s="1018"/>
      <c r="C73" s="1019"/>
      <c r="D73" s="1019"/>
      <c r="E73" s="1019"/>
      <c r="F73" s="1019"/>
      <c r="G73" s="1019"/>
      <c r="H73" s="1019"/>
      <c r="I73" s="1019"/>
      <c r="J73" s="1019"/>
      <c r="K73" s="1019"/>
      <c r="L73" s="1019"/>
      <c r="M73" s="1019"/>
      <c r="N73" s="1019"/>
      <c r="O73" s="1019"/>
      <c r="P73" s="1020"/>
    </row>
    <row r="74" spans="2:16" x14ac:dyDescent="0.15">
      <c r="B74" s="1018"/>
      <c r="C74" s="1019"/>
      <c r="D74" s="1019"/>
      <c r="E74" s="1019"/>
      <c r="F74" s="1019"/>
      <c r="G74" s="1019"/>
      <c r="H74" s="1019"/>
      <c r="I74" s="1019"/>
      <c r="J74" s="1019"/>
      <c r="K74" s="1019"/>
      <c r="L74" s="1019"/>
      <c r="M74" s="1019"/>
      <c r="N74" s="1019"/>
      <c r="O74" s="1019"/>
      <c r="P74" s="1020"/>
    </row>
    <row r="75" spans="2:16" x14ac:dyDescent="0.15">
      <c r="B75" s="961"/>
      <c r="C75" s="962"/>
      <c r="D75" s="962"/>
      <c r="E75" s="962"/>
      <c r="F75" s="962"/>
      <c r="G75" s="962"/>
      <c r="H75" s="962"/>
      <c r="I75" s="962"/>
      <c r="J75" s="962"/>
      <c r="K75" s="962"/>
      <c r="L75" s="962"/>
      <c r="M75" s="962"/>
      <c r="N75" s="962"/>
      <c r="O75" s="962"/>
      <c r="P75" s="963"/>
    </row>
    <row r="76" spans="2:16" ht="12" customHeight="1" x14ac:dyDescent="0.15">
      <c r="B76" s="517"/>
    </row>
    <row r="77" spans="2:16" ht="12" customHeight="1" x14ac:dyDescent="0.15">
      <c r="B77" s="322" t="s">
        <v>427</v>
      </c>
    </row>
    <row r="78" spans="2:16" ht="12" customHeight="1" x14ac:dyDescent="0.15">
      <c r="B78" s="958"/>
      <c r="C78" s="959"/>
      <c r="D78" s="959"/>
      <c r="E78" s="959"/>
      <c r="F78" s="959"/>
      <c r="G78" s="959"/>
      <c r="H78" s="959"/>
      <c r="I78" s="959"/>
      <c r="J78" s="959"/>
      <c r="K78" s="959"/>
      <c r="L78" s="959"/>
      <c r="M78" s="959"/>
      <c r="N78" s="959"/>
      <c r="O78" s="959"/>
      <c r="P78" s="960"/>
    </row>
    <row r="79" spans="2:16" ht="12" customHeight="1" x14ac:dyDescent="0.15">
      <c r="B79" s="1018"/>
      <c r="C79" s="1019"/>
      <c r="D79" s="1019"/>
      <c r="E79" s="1019"/>
      <c r="F79" s="1019"/>
      <c r="G79" s="1019"/>
      <c r="H79" s="1019"/>
      <c r="I79" s="1019"/>
      <c r="J79" s="1019"/>
      <c r="K79" s="1019"/>
      <c r="L79" s="1019"/>
      <c r="M79" s="1019"/>
      <c r="N79" s="1019"/>
      <c r="O79" s="1019"/>
      <c r="P79" s="1020"/>
    </row>
    <row r="80" spans="2:16" ht="12" customHeight="1" x14ac:dyDescent="0.15">
      <c r="B80" s="1018"/>
      <c r="C80" s="1019"/>
      <c r="D80" s="1019"/>
      <c r="E80" s="1019"/>
      <c r="F80" s="1019"/>
      <c r="G80" s="1019"/>
      <c r="H80" s="1019"/>
      <c r="I80" s="1019"/>
      <c r="J80" s="1019"/>
      <c r="K80" s="1019"/>
      <c r="L80" s="1019"/>
      <c r="M80" s="1019"/>
      <c r="N80" s="1019"/>
      <c r="O80" s="1019"/>
      <c r="P80" s="1020"/>
    </row>
    <row r="81" spans="2:16" ht="12" customHeight="1" x14ac:dyDescent="0.15">
      <c r="B81" s="961"/>
      <c r="C81" s="962"/>
      <c r="D81" s="962"/>
      <c r="E81" s="962"/>
      <c r="F81" s="962"/>
      <c r="G81" s="962"/>
      <c r="H81" s="962"/>
      <c r="I81" s="962"/>
      <c r="J81" s="962"/>
      <c r="K81" s="962"/>
      <c r="L81" s="962"/>
      <c r="M81" s="962"/>
      <c r="N81" s="962"/>
      <c r="O81" s="962"/>
      <c r="P81" s="963"/>
    </row>
    <row r="82" spans="2:16" ht="12" customHeight="1" x14ac:dyDescent="0.15">
      <c r="B82" s="322" t="s">
        <v>348</v>
      </c>
    </row>
    <row r="83" spans="2:16" ht="12" customHeight="1" x14ac:dyDescent="0.15">
      <c r="B83" s="322" t="s">
        <v>426</v>
      </c>
    </row>
    <row r="84" spans="2:16" ht="12" customHeight="1" x14ac:dyDescent="0.15">
      <c r="B84" s="322" t="s">
        <v>425</v>
      </c>
    </row>
    <row r="85" spans="2:16" ht="12" customHeight="1" x14ac:dyDescent="0.15"/>
    <row r="86" spans="2:16" ht="12" customHeight="1" x14ac:dyDescent="0.15">
      <c r="B86" s="322" t="s">
        <v>428</v>
      </c>
    </row>
    <row r="87" spans="2:16" ht="12" customHeight="1" x14ac:dyDescent="0.15">
      <c r="B87" s="1021" t="s">
        <v>349</v>
      </c>
      <c r="C87" s="973"/>
      <c r="D87" s="1021" t="s">
        <v>350</v>
      </c>
      <c r="E87" s="973"/>
      <c r="F87" s="973"/>
      <c r="G87" s="973"/>
      <c r="H87" s="973"/>
      <c r="I87" s="973"/>
      <c r="J87" s="973"/>
      <c r="K87" s="973"/>
      <c r="L87" s="973"/>
      <c r="M87" s="432"/>
      <c r="N87" s="1021" t="s">
        <v>2</v>
      </c>
      <c r="O87" s="973"/>
      <c r="P87" s="974"/>
    </row>
    <row r="88" spans="2:16" ht="12" customHeight="1" x14ac:dyDescent="0.15">
      <c r="B88" s="958"/>
      <c r="C88" s="960"/>
      <c r="D88" s="958"/>
      <c r="E88" s="959"/>
      <c r="F88" s="959"/>
      <c r="G88" s="959"/>
      <c r="H88" s="959"/>
      <c r="I88" s="959"/>
      <c r="J88" s="959"/>
      <c r="K88" s="959"/>
      <c r="L88" s="959"/>
      <c r="M88" s="960"/>
      <c r="N88" s="958"/>
      <c r="O88" s="959"/>
      <c r="P88" s="960"/>
    </row>
    <row r="89" spans="2:16" ht="12" customHeight="1" x14ac:dyDescent="0.15">
      <c r="B89" s="961"/>
      <c r="C89" s="963"/>
      <c r="D89" s="961"/>
      <c r="E89" s="962"/>
      <c r="F89" s="962"/>
      <c r="G89" s="962"/>
      <c r="H89" s="962"/>
      <c r="I89" s="962"/>
      <c r="J89" s="962"/>
      <c r="K89" s="962"/>
      <c r="L89" s="962"/>
      <c r="M89" s="963"/>
      <c r="N89" s="961"/>
      <c r="O89" s="962"/>
      <c r="P89" s="963"/>
    </row>
    <row r="90" spans="2:16" ht="12" customHeight="1" x14ac:dyDescent="0.15">
      <c r="B90" s="322" t="s">
        <v>351</v>
      </c>
    </row>
    <row r="91" spans="2:16" ht="12" customHeight="1" x14ac:dyDescent="0.15"/>
    <row r="92" spans="2:16" ht="12" customHeight="1" x14ac:dyDescent="0.15">
      <c r="B92" s="322" t="s">
        <v>429</v>
      </c>
    </row>
    <row r="93" spans="2:16" ht="12" customHeight="1" x14ac:dyDescent="0.15">
      <c r="B93" s="1061" t="s">
        <v>135</v>
      </c>
      <c r="C93" s="1062"/>
      <c r="D93" s="1062"/>
      <c r="E93" s="1062"/>
      <c r="F93" s="1062"/>
      <c r="G93" s="1062"/>
      <c r="H93" s="1062"/>
      <c r="I93" s="1062"/>
      <c r="J93" s="1062"/>
      <c r="K93" s="518"/>
      <c r="L93" s="1061" t="s">
        <v>63</v>
      </c>
      <c r="M93" s="1062"/>
      <c r="N93" s="1062" t="s">
        <v>1</v>
      </c>
      <c r="O93" s="1065"/>
      <c r="P93" s="1037" t="s">
        <v>352</v>
      </c>
    </row>
    <row r="94" spans="2:16" ht="12" customHeight="1" x14ac:dyDescent="0.15">
      <c r="B94" s="1063"/>
      <c r="C94" s="1064"/>
      <c r="D94" s="1064"/>
      <c r="E94" s="1064"/>
      <c r="F94" s="1064"/>
      <c r="G94" s="1064"/>
      <c r="H94" s="1064"/>
      <c r="I94" s="1064"/>
      <c r="J94" s="1064"/>
      <c r="K94" s="519"/>
      <c r="L94" s="1063"/>
      <c r="M94" s="1064"/>
      <c r="N94" s="1049" t="s">
        <v>65</v>
      </c>
      <c r="O94" s="1050"/>
      <c r="P94" s="1038"/>
    </row>
    <row r="95" spans="2:16" ht="12" customHeight="1" x14ac:dyDescent="0.15">
      <c r="B95" s="1026" t="s">
        <v>138</v>
      </c>
      <c r="C95" s="1027"/>
      <c r="D95" s="1027"/>
      <c r="E95" s="1027"/>
      <c r="F95" s="1027"/>
      <c r="G95" s="1027"/>
      <c r="H95" s="1027"/>
      <c r="I95" s="1027"/>
      <c r="J95" s="1027"/>
      <c r="K95" s="520"/>
      <c r="L95" s="521"/>
      <c r="M95" s="522" t="s">
        <v>137</v>
      </c>
      <c r="N95" s="521"/>
      <c r="O95" s="522" t="s">
        <v>137</v>
      </c>
      <c r="P95" s="1032"/>
    </row>
    <row r="96" spans="2:16" ht="12" customHeight="1" x14ac:dyDescent="0.15">
      <c r="B96" s="1028"/>
      <c r="C96" s="1029"/>
      <c r="D96" s="1029"/>
      <c r="E96" s="1029"/>
      <c r="F96" s="1029"/>
      <c r="G96" s="1029"/>
      <c r="H96" s="1029"/>
      <c r="I96" s="1029"/>
      <c r="J96" s="1029"/>
      <c r="K96" s="329"/>
      <c r="L96" s="1035"/>
      <c r="M96" s="1036"/>
      <c r="N96" s="1035"/>
      <c r="O96" s="1036"/>
      <c r="P96" s="1033"/>
    </row>
    <row r="97" spans="1:16" ht="12" customHeight="1" x14ac:dyDescent="0.15">
      <c r="B97" s="1028"/>
      <c r="C97" s="1029"/>
      <c r="D97" s="1029"/>
      <c r="E97" s="1029"/>
      <c r="F97" s="1029"/>
      <c r="G97" s="1029"/>
      <c r="H97" s="1029"/>
      <c r="I97" s="1029"/>
      <c r="J97" s="1029"/>
      <c r="K97" s="329"/>
      <c r="L97" s="1035"/>
      <c r="M97" s="1036"/>
      <c r="N97" s="1035"/>
      <c r="O97" s="1036"/>
      <c r="P97" s="1033"/>
    </row>
    <row r="98" spans="1:16" ht="12" customHeight="1" x14ac:dyDescent="0.15">
      <c r="B98" s="1028"/>
      <c r="C98" s="1029"/>
      <c r="D98" s="1029"/>
      <c r="E98" s="1029"/>
      <c r="F98" s="1029"/>
      <c r="G98" s="1029"/>
      <c r="H98" s="1029"/>
      <c r="I98" s="1029"/>
      <c r="J98" s="1029"/>
      <c r="K98" s="329"/>
      <c r="L98" s="1035"/>
      <c r="M98" s="1036"/>
      <c r="N98" s="1035"/>
      <c r="O98" s="1036"/>
      <c r="P98" s="1033"/>
    </row>
    <row r="99" spans="1:16" ht="12" customHeight="1" x14ac:dyDescent="0.15">
      <c r="B99" s="1030"/>
      <c r="C99" s="1031"/>
      <c r="D99" s="1031"/>
      <c r="E99" s="1031"/>
      <c r="F99" s="1031"/>
      <c r="G99" s="1031"/>
      <c r="H99" s="1031"/>
      <c r="I99" s="1031"/>
      <c r="J99" s="1031"/>
      <c r="K99" s="329"/>
      <c r="L99" s="1035"/>
      <c r="M99" s="1036"/>
      <c r="N99" s="1035"/>
      <c r="O99" s="1036"/>
      <c r="P99" s="1034"/>
    </row>
    <row r="100" spans="1:16" ht="12" customHeight="1" x14ac:dyDescent="0.15">
      <c r="B100" s="1049" t="s">
        <v>139</v>
      </c>
      <c r="C100" s="1058"/>
      <c r="D100" s="1058"/>
      <c r="E100" s="1058"/>
      <c r="F100" s="1058"/>
      <c r="G100" s="1058"/>
      <c r="H100" s="1058"/>
      <c r="I100" s="1058"/>
      <c r="J100" s="1058"/>
      <c r="K100" s="523"/>
      <c r="L100" s="1059"/>
      <c r="M100" s="1060"/>
      <c r="N100" s="1059"/>
      <c r="O100" s="1060"/>
      <c r="P100" s="524"/>
    </row>
    <row r="101" spans="1:16" ht="12" customHeight="1" x14ac:dyDescent="0.15">
      <c r="B101" s="525"/>
      <c r="C101" s="525"/>
      <c r="D101" s="525"/>
      <c r="E101" s="525"/>
      <c r="F101" s="525"/>
      <c r="G101" s="525"/>
      <c r="H101" s="525"/>
      <c r="I101" s="525"/>
      <c r="J101" s="525"/>
      <c r="K101" s="526" t="s">
        <v>353</v>
      </c>
      <c r="L101" s="527" t="s">
        <v>354</v>
      </c>
      <c r="M101" s="524"/>
      <c r="N101" s="524" t="s">
        <v>272</v>
      </c>
      <c r="O101" s="524"/>
      <c r="P101" s="528"/>
    </row>
    <row r="102" spans="1:16" ht="60" customHeight="1" x14ac:dyDescent="0.15">
      <c r="B102" s="999" t="s">
        <v>355</v>
      </c>
      <c r="C102" s="999"/>
      <c r="D102" s="999"/>
      <c r="E102" s="999"/>
      <c r="F102" s="999"/>
      <c r="G102" s="999"/>
      <c r="H102" s="999"/>
      <c r="I102" s="999"/>
      <c r="J102" s="999"/>
      <c r="K102" s="999"/>
      <c r="L102" s="999"/>
      <c r="M102" s="999"/>
      <c r="N102" s="999"/>
      <c r="O102" s="999"/>
      <c r="P102" s="999"/>
    </row>
    <row r="103" spans="1:16" ht="12" customHeight="1" x14ac:dyDescent="0.15">
      <c r="B103" s="322" t="s">
        <v>356</v>
      </c>
    </row>
    <row r="104" spans="1:16" ht="12" customHeight="1" x14ac:dyDescent="0.15">
      <c r="B104" s="1022" t="s">
        <v>357</v>
      </c>
      <c r="C104" s="1022"/>
      <c r="D104" s="1022" t="s">
        <v>358</v>
      </c>
      <c r="E104" s="1022"/>
      <c r="F104" s="1052" t="s">
        <v>359</v>
      </c>
      <c r="G104" s="1053"/>
      <c r="H104" s="1054"/>
      <c r="I104" s="1023" t="s">
        <v>360</v>
      </c>
      <c r="J104" s="1051"/>
      <c r="K104" s="1051"/>
      <c r="L104" s="1051"/>
      <c r="M104" s="1051"/>
      <c r="N104" s="1051"/>
      <c r="O104" s="1051"/>
      <c r="P104" s="1024"/>
    </row>
    <row r="105" spans="1:16" ht="12" customHeight="1" x14ac:dyDescent="0.15">
      <c r="B105" s="1023"/>
      <c r="C105" s="1024"/>
      <c r="D105" s="1023"/>
      <c r="E105" s="1024"/>
      <c r="F105" s="1055">
        <f>B105-D105</f>
        <v>0</v>
      </c>
      <c r="G105" s="1056"/>
      <c r="H105" s="1056"/>
      <c r="I105" s="1057"/>
      <c r="J105" s="1051"/>
      <c r="K105" s="1051"/>
      <c r="L105" s="1051"/>
      <c r="M105" s="1051"/>
      <c r="N105" s="1051"/>
      <c r="O105" s="1051"/>
      <c r="P105" s="1024"/>
    </row>
    <row r="106" spans="1:16" ht="12" customHeight="1" x14ac:dyDescent="0.15">
      <c r="B106" s="1025" t="s">
        <v>361</v>
      </c>
      <c r="C106" s="1025"/>
      <c r="D106" s="1025"/>
      <c r="E106" s="1025"/>
      <c r="F106" s="1025"/>
      <c r="G106" s="1025"/>
      <c r="H106" s="1025"/>
      <c r="I106" s="1025"/>
      <c r="J106" s="1025"/>
      <c r="K106" s="1025"/>
      <c r="L106" s="1025"/>
      <c r="M106" s="1025"/>
      <c r="N106" s="1025"/>
      <c r="O106" s="1025"/>
      <c r="P106" s="1025"/>
    </row>
    <row r="107" spans="1:16" ht="11.25" customHeight="1" x14ac:dyDescent="0.15">
      <c r="B107" s="497"/>
      <c r="C107" s="497"/>
      <c r="D107" s="497"/>
      <c r="E107" s="497"/>
      <c r="F107" s="497"/>
      <c r="G107" s="497"/>
      <c r="H107" s="497"/>
      <c r="I107" s="497"/>
      <c r="J107" s="497"/>
      <c r="K107" s="497"/>
      <c r="L107" s="497"/>
      <c r="M107" s="497"/>
      <c r="N107" s="497"/>
      <c r="O107" s="497"/>
      <c r="P107" s="497"/>
    </row>
    <row r="108" spans="1:16" ht="12" customHeight="1" x14ac:dyDescent="0.15">
      <c r="B108" s="322" t="s">
        <v>362</v>
      </c>
    </row>
    <row r="109" spans="1:16" ht="12" customHeight="1" x14ac:dyDescent="0.15">
      <c r="B109" s="1021" t="s">
        <v>135</v>
      </c>
      <c r="C109" s="974"/>
      <c r="D109" s="516" t="s">
        <v>363</v>
      </c>
      <c r="E109" s="516" t="s">
        <v>364</v>
      </c>
      <c r="F109" s="516" t="s">
        <v>365</v>
      </c>
      <c r="G109" s="516" t="s">
        <v>366</v>
      </c>
      <c r="H109" s="516" t="s">
        <v>367</v>
      </c>
      <c r="I109" s="516" t="s">
        <v>368</v>
      </c>
      <c r="J109" s="516" t="s">
        <v>369</v>
      </c>
      <c r="K109" s="516" t="s">
        <v>370</v>
      </c>
      <c r="L109" s="516" t="s">
        <v>371</v>
      </c>
      <c r="M109" s="516" t="s">
        <v>372</v>
      </c>
      <c r="N109" s="516" t="s">
        <v>373</v>
      </c>
      <c r="O109" s="516" t="s">
        <v>374</v>
      </c>
      <c r="P109" s="516" t="s">
        <v>2</v>
      </c>
    </row>
    <row r="110" spans="1:16" ht="24.95" customHeight="1" x14ac:dyDescent="0.15">
      <c r="A110" s="431"/>
      <c r="B110" s="529" t="s">
        <v>747</v>
      </c>
      <c r="C110" s="512"/>
      <c r="D110" s="516"/>
      <c r="E110" s="516"/>
      <c r="F110" s="516"/>
      <c r="G110" s="516"/>
      <c r="H110" s="516"/>
      <c r="I110" s="516"/>
      <c r="J110" s="516"/>
      <c r="K110" s="516"/>
      <c r="L110" s="516"/>
      <c r="M110" s="516"/>
      <c r="N110" s="516"/>
      <c r="O110" s="516"/>
      <c r="P110" s="512"/>
    </row>
    <row r="111" spans="1:16" ht="24.95" customHeight="1" x14ac:dyDescent="0.15">
      <c r="A111" s="431"/>
      <c r="B111" s="529" t="s">
        <v>748</v>
      </c>
      <c r="C111" s="512"/>
      <c r="D111" s="516"/>
      <c r="E111" s="516"/>
      <c r="F111" s="516"/>
      <c r="G111" s="516"/>
      <c r="H111" s="516"/>
      <c r="I111" s="516"/>
      <c r="J111" s="516"/>
      <c r="K111" s="516"/>
      <c r="L111" s="516"/>
      <c r="M111" s="516"/>
      <c r="N111" s="516"/>
      <c r="O111" s="516"/>
      <c r="P111" s="512"/>
    </row>
    <row r="112" spans="1:16" ht="24.95" customHeight="1" x14ac:dyDescent="0.15">
      <c r="A112" s="431"/>
      <c r="B112" s="529" t="s">
        <v>749</v>
      </c>
      <c r="C112" s="512"/>
      <c r="D112" s="516"/>
      <c r="E112" s="516"/>
      <c r="F112" s="516"/>
      <c r="G112" s="516"/>
      <c r="H112" s="516"/>
      <c r="I112" s="516"/>
      <c r="J112" s="516"/>
      <c r="K112" s="516"/>
      <c r="L112" s="516"/>
      <c r="M112" s="516"/>
      <c r="N112" s="516"/>
      <c r="O112" s="516"/>
      <c r="P112" s="512"/>
    </row>
    <row r="113" ht="12" customHeight="1" x14ac:dyDescent="0.15"/>
  </sheetData>
  <mergeCells count="108">
    <mergeCell ref="B55:P55"/>
    <mergeCell ref="I104:P104"/>
    <mergeCell ref="F104:H104"/>
    <mergeCell ref="F105:H105"/>
    <mergeCell ref="I105:P105"/>
    <mergeCell ref="B100:J100"/>
    <mergeCell ref="L100:M100"/>
    <mergeCell ref="N100:O100"/>
    <mergeCell ref="B102:P102"/>
    <mergeCell ref="B59:P59"/>
    <mergeCell ref="B65:P65"/>
    <mergeCell ref="B66:P66"/>
    <mergeCell ref="B67:P67"/>
    <mergeCell ref="B68:P68"/>
    <mergeCell ref="B78:P78"/>
    <mergeCell ref="B79:P79"/>
    <mergeCell ref="B80:P80"/>
    <mergeCell ref="B81:P81"/>
    <mergeCell ref="B93:J94"/>
    <mergeCell ref="L93:M94"/>
    <mergeCell ref="N93:O93"/>
    <mergeCell ref="N98:O98"/>
    <mergeCell ref="L99:M99"/>
    <mergeCell ref="N99:O99"/>
    <mergeCell ref="D45:E45"/>
    <mergeCell ref="F45:G45"/>
    <mergeCell ref="H45:I45"/>
    <mergeCell ref="D37:E37"/>
    <mergeCell ref="F37:G37"/>
    <mergeCell ref="H37:I37"/>
    <mergeCell ref="N94:O94"/>
    <mergeCell ref="B89:C89"/>
    <mergeCell ref="B87:C87"/>
    <mergeCell ref="D87:L87"/>
    <mergeCell ref="B46:C46"/>
    <mergeCell ref="D46:E46"/>
    <mergeCell ref="F46:G46"/>
    <mergeCell ref="H46:I46"/>
    <mergeCell ref="D49:E49"/>
    <mergeCell ref="F49:G49"/>
    <mergeCell ref="H49:I49"/>
    <mergeCell ref="B48:C48"/>
    <mergeCell ref="D48:E48"/>
    <mergeCell ref="H47:I47"/>
    <mergeCell ref="B47:C47"/>
    <mergeCell ref="D47:E47"/>
    <mergeCell ref="F47:G47"/>
    <mergeCell ref="N87:P87"/>
    <mergeCell ref="B54:P54"/>
    <mergeCell ref="H48:I48"/>
    <mergeCell ref="B49:C49"/>
    <mergeCell ref="B58:P58"/>
    <mergeCell ref="F48:G48"/>
    <mergeCell ref="B1:P1"/>
    <mergeCell ref="B30:C30"/>
    <mergeCell ref="D30:E30"/>
    <mergeCell ref="F30:G30"/>
    <mergeCell ref="H30:I30"/>
    <mergeCell ref="K30:P32"/>
    <mergeCell ref="B31:C32"/>
    <mergeCell ref="D31:E32"/>
    <mergeCell ref="F31:G32"/>
    <mergeCell ref="H31:I32"/>
    <mergeCell ref="B3:F3"/>
    <mergeCell ref="J37:K37"/>
    <mergeCell ref="B44:C44"/>
    <mergeCell ref="B37:C37"/>
    <mergeCell ref="B45:C45"/>
    <mergeCell ref="L37:M37"/>
    <mergeCell ref="D44:E44"/>
    <mergeCell ref="F44:G44"/>
    <mergeCell ref="H44:I44"/>
    <mergeCell ref="B72:P72"/>
    <mergeCell ref="B73:P73"/>
    <mergeCell ref="B74:P74"/>
    <mergeCell ref="B75:P75"/>
    <mergeCell ref="B109:C109"/>
    <mergeCell ref="B104:C104"/>
    <mergeCell ref="D104:E104"/>
    <mergeCell ref="D105:E105"/>
    <mergeCell ref="B105:C105"/>
    <mergeCell ref="B106:P106"/>
    <mergeCell ref="B95:J99"/>
    <mergeCell ref="P95:P99"/>
    <mergeCell ref="L96:M96"/>
    <mergeCell ref="N96:O96"/>
    <mergeCell ref="L97:M97"/>
    <mergeCell ref="N97:O97"/>
    <mergeCell ref="L98:M98"/>
    <mergeCell ref="B88:C88"/>
    <mergeCell ref="D88:M88"/>
    <mergeCell ref="N88:P88"/>
    <mergeCell ref="D89:M89"/>
    <mergeCell ref="N89:P89"/>
    <mergeCell ref="P93:P94"/>
    <mergeCell ref="S7:S8"/>
    <mergeCell ref="R7:R8"/>
    <mergeCell ref="R9:R10"/>
    <mergeCell ref="R11:R12"/>
    <mergeCell ref="R13:R14"/>
    <mergeCell ref="R15:R16"/>
    <mergeCell ref="R3:BF3"/>
    <mergeCell ref="R5:R6"/>
    <mergeCell ref="S5:S6"/>
    <mergeCell ref="S15:S16"/>
    <mergeCell ref="S13:S14"/>
    <mergeCell ref="S11:S12"/>
    <mergeCell ref="S9:S10"/>
  </mergeCells>
  <phoneticPr fontId="4"/>
  <dataValidations count="1">
    <dataValidation type="list" allowBlank="1" showInputMessage="1" showErrorMessage="1" sqref="S5:S16" xr:uid="{55BBAE43-D5E2-4608-99FF-292B98E0A6CB}">
      <formula1>"○"</formula1>
    </dataValidation>
  </dataValidations>
  <pageMargins left="0.55118110236220474" right="0.19685039370078741" top="0.78740157480314965" bottom="0.55118110236220474" header="0.51181102362204722" footer="0.51181102362204722"/>
  <pageSetup paperSize="9" scale="92" fitToHeight="0" orientation="portrait" r:id="rId1"/>
  <headerFooter alignWithMargins="0"/>
  <rowBreaks count="1" manualBreakCount="1">
    <brk id="70" max="15" man="1"/>
  </rowBreaks>
  <colBreaks count="1" manualBreakCount="1">
    <brk id="16" max="112"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A366BA-D739-4275-9D90-E15DB807DEEE}">
  <sheetPr codeName="Sheet15">
    <tabColor rgb="FF92D050"/>
  </sheetPr>
  <dimension ref="A1:BE117"/>
  <sheetViews>
    <sheetView view="pageBreakPreview" zoomScale="115" zoomScaleNormal="100" zoomScaleSheetLayoutView="115" workbookViewId="0">
      <selection sqref="A1:XFD1048576"/>
    </sheetView>
  </sheetViews>
  <sheetFormatPr defaultColWidth="9" defaultRowHeight="13.5" x14ac:dyDescent="0.15"/>
  <cols>
    <col min="1" max="1" width="2.5" style="508" customWidth="1"/>
    <col min="2" max="2" width="4.5" style="508" customWidth="1"/>
    <col min="3" max="3" width="12.5" style="508" customWidth="1"/>
    <col min="4" max="10" width="6.5" style="508" customWidth="1"/>
    <col min="11" max="11" width="5.125" style="508" customWidth="1"/>
    <col min="12" max="13" width="6.5" style="508" customWidth="1"/>
    <col min="14" max="14" width="6.375" style="508" customWidth="1"/>
    <col min="15" max="15" width="6.5" style="508" customWidth="1"/>
    <col min="16" max="16" width="8.5" style="508" customWidth="1"/>
    <col min="17" max="20" width="6.5" style="508" customWidth="1"/>
    <col min="21" max="31" width="6.5" style="557" customWidth="1"/>
    <col min="32" max="16384" width="9" style="557"/>
  </cols>
  <sheetData>
    <row r="1" spans="2:57" s="508" customFormat="1" ht="18.75" customHeight="1" x14ac:dyDescent="0.15">
      <c r="B1" s="1090" t="s">
        <v>564</v>
      </c>
      <c r="C1" s="1090"/>
      <c r="D1" s="1090"/>
      <c r="E1" s="1090"/>
      <c r="F1" s="1090"/>
      <c r="G1" s="1090"/>
      <c r="H1" s="1090"/>
      <c r="I1" s="1090"/>
      <c r="J1" s="1090"/>
      <c r="K1" s="1090"/>
      <c r="L1" s="1090"/>
      <c r="M1" s="1090"/>
      <c r="N1" s="1090"/>
      <c r="O1" s="1090"/>
      <c r="P1" s="1090"/>
    </row>
    <row r="2" spans="2:57" s="508" customFormat="1" ht="18.75" customHeight="1" x14ac:dyDescent="0.15">
      <c r="B2" s="507"/>
      <c r="C2" s="507"/>
      <c r="D2" s="507"/>
      <c r="E2" s="507"/>
      <c r="F2" s="507"/>
      <c r="G2" s="507"/>
      <c r="H2" s="507"/>
      <c r="I2" s="507"/>
      <c r="J2" s="507"/>
      <c r="K2" s="507"/>
      <c r="L2" s="507"/>
      <c r="M2" s="507"/>
      <c r="N2" s="507"/>
      <c r="O2" s="507"/>
      <c r="P2" s="507"/>
    </row>
    <row r="3" spans="2:57" s="506" customFormat="1" ht="17.25" x14ac:dyDescent="0.15">
      <c r="B3" s="506" t="s">
        <v>302</v>
      </c>
      <c r="G3" s="507"/>
      <c r="H3" s="507"/>
      <c r="I3" s="507"/>
      <c r="J3" s="507"/>
      <c r="K3" s="507"/>
      <c r="L3" s="507"/>
      <c r="M3" s="507"/>
      <c r="N3" s="507"/>
      <c r="O3" s="507"/>
      <c r="P3" s="507"/>
      <c r="Q3" s="1013" t="s">
        <v>375</v>
      </c>
      <c r="R3" s="1013"/>
      <c r="S3" s="1013"/>
      <c r="T3" s="1013"/>
      <c r="U3" s="1013"/>
      <c r="V3" s="1013"/>
      <c r="W3" s="1013"/>
      <c r="X3" s="1013"/>
      <c r="Y3" s="1013"/>
      <c r="Z3" s="1013"/>
      <c r="AA3" s="1013"/>
      <c r="AB3" s="1013"/>
      <c r="AC3" s="1013"/>
      <c r="AD3" s="1013"/>
      <c r="AE3" s="1013"/>
      <c r="AF3" s="1013"/>
      <c r="AG3" s="1013"/>
      <c r="AH3" s="1013"/>
      <c r="AI3" s="1013"/>
      <c r="AJ3" s="1013"/>
      <c r="AK3" s="1013"/>
      <c r="AL3" s="1013"/>
      <c r="AM3" s="1013"/>
      <c r="AN3" s="1013"/>
      <c r="AO3" s="1013"/>
      <c r="AP3" s="1013"/>
      <c r="AQ3" s="1013"/>
      <c r="AR3" s="1013"/>
      <c r="AS3" s="1013"/>
      <c r="AT3" s="1013"/>
      <c r="AU3" s="1013"/>
      <c r="AV3" s="1013"/>
      <c r="AW3" s="1013"/>
      <c r="AX3" s="1013"/>
      <c r="AY3" s="1013"/>
      <c r="AZ3" s="1013"/>
      <c r="BA3" s="1013"/>
      <c r="BB3" s="1013"/>
      <c r="BC3" s="1013"/>
      <c r="BD3" s="1013"/>
      <c r="BE3" s="1013"/>
    </row>
    <row r="4" spans="2:57" s="508" customFormat="1" ht="24" customHeight="1" x14ac:dyDescent="0.15">
      <c r="B4" s="1046"/>
      <c r="C4" s="1047"/>
      <c r="D4" s="1047"/>
      <c r="E4" s="1047"/>
      <c r="F4" s="1048"/>
      <c r="G4" s="507"/>
      <c r="H4" s="507"/>
      <c r="I4" s="507"/>
      <c r="J4" s="507"/>
      <c r="K4" s="507"/>
      <c r="L4" s="507"/>
      <c r="M4" s="507"/>
      <c r="N4" s="507"/>
      <c r="O4" s="507"/>
      <c r="P4" s="507"/>
      <c r="Q4" s="1079" t="s">
        <v>133</v>
      </c>
      <c r="R4" s="1079"/>
      <c r="S4" s="1079"/>
      <c r="T4" s="1079"/>
      <c r="U4" s="1079"/>
      <c r="V4" s="1079"/>
      <c r="W4" s="1080"/>
      <c r="X4" s="1080"/>
      <c r="Y4" s="1080"/>
      <c r="Z4" s="1080"/>
      <c r="AA4" s="1080"/>
      <c r="AB4" s="1080"/>
      <c r="AC4" s="1080"/>
      <c r="AD4" s="1080"/>
      <c r="AE4" s="1079"/>
    </row>
    <row r="5" spans="2:57" s="508" customFormat="1" ht="12" customHeight="1" x14ac:dyDescent="0.15">
      <c r="Q5" s="1081" t="s">
        <v>376</v>
      </c>
      <c r="R5" s="1082"/>
      <c r="S5" s="1082"/>
      <c r="T5" s="1082"/>
      <c r="U5" s="1082"/>
      <c r="V5" s="1082"/>
      <c r="W5" s="1075" t="s">
        <v>377</v>
      </c>
      <c r="X5" s="1076"/>
      <c r="Y5" s="1076"/>
      <c r="Z5" s="1076"/>
      <c r="AA5" s="1076"/>
      <c r="AB5" s="1076"/>
      <c r="AC5" s="1076"/>
      <c r="AD5" s="1077"/>
      <c r="AE5" s="1083" t="s">
        <v>134</v>
      </c>
    </row>
    <row r="6" spans="2:57" s="506" customFormat="1" ht="12" customHeight="1" x14ac:dyDescent="0.15">
      <c r="B6" s="506" t="s">
        <v>306</v>
      </c>
      <c r="Q6" s="1086" t="s">
        <v>378</v>
      </c>
      <c r="R6" s="1086" t="s">
        <v>379</v>
      </c>
      <c r="S6" s="1086" t="s">
        <v>380</v>
      </c>
      <c r="T6" s="1086" t="s">
        <v>381</v>
      </c>
      <c r="U6" s="1086" t="s">
        <v>382</v>
      </c>
      <c r="V6" s="1086" t="s">
        <v>383</v>
      </c>
      <c r="W6" s="1073" t="s">
        <v>384</v>
      </c>
      <c r="X6" s="1073" t="s">
        <v>385</v>
      </c>
      <c r="Y6" s="1073" t="s">
        <v>386</v>
      </c>
      <c r="Z6" s="1073" t="s">
        <v>387</v>
      </c>
      <c r="AA6" s="1078" t="s">
        <v>388</v>
      </c>
      <c r="AB6" s="1078" t="s">
        <v>389</v>
      </c>
      <c r="AC6" s="1073" t="s">
        <v>390</v>
      </c>
      <c r="AD6" s="1073" t="s">
        <v>391</v>
      </c>
      <c r="AE6" s="1084"/>
    </row>
    <row r="7" spans="2:57" s="508" customFormat="1" ht="12" customHeight="1" x14ac:dyDescent="0.15">
      <c r="B7" s="530" t="s">
        <v>308</v>
      </c>
      <c r="C7" s="531"/>
      <c r="D7" s="531"/>
      <c r="E7" s="531"/>
      <c r="F7" s="531"/>
      <c r="G7" s="531"/>
      <c r="H7" s="531"/>
      <c r="I7" s="531"/>
      <c r="J7" s="531"/>
      <c r="K7" s="531"/>
      <c r="L7" s="531"/>
      <c r="M7" s="531"/>
      <c r="N7" s="531"/>
      <c r="O7" s="531"/>
      <c r="P7" s="532"/>
      <c r="Q7" s="1073"/>
      <c r="R7" s="1073"/>
      <c r="S7" s="1073"/>
      <c r="T7" s="1073"/>
      <c r="U7" s="1073"/>
      <c r="V7" s="1073"/>
      <c r="W7" s="1073"/>
      <c r="X7" s="1073"/>
      <c r="Y7" s="1073"/>
      <c r="Z7" s="1073"/>
      <c r="AA7" s="1073"/>
      <c r="AB7" s="1073"/>
      <c r="AC7" s="1073"/>
      <c r="AD7" s="1073"/>
      <c r="AE7" s="1084"/>
    </row>
    <row r="8" spans="2:57" s="508" customFormat="1" ht="12" x14ac:dyDescent="0.15">
      <c r="B8" s="533"/>
      <c r="P8" s="534"/>
      <c r="Q8" s="1073"/>
      <c r="R8" s="1073"/>
      <c r="S8" s="1073"/>
      <c r="T8" s="1073"/>
      <c r="U8" s="1073"/>
      <c r="V8" s="1073"/>
      <c r="W8" s="1073"/>
      <c r="X8" s="1073"/>
      <c r="Y8" s="1073"/>
      <c r="Z8" s="1073"/>
      <c r="AA8" s="1073"/>
      <c r="AB8" s="1073"/>
      <c r="AC8" s="1073"/>
      <c r="AD8" s="1073"/>
      <c r="AE8" s="1084"/>
    </row>
    <row r="9" spans="2:57" s="508" customFormat="1" ht="12" x14ac:dyDescent="0.15">
      <c r="B9" s="533"/>
      <c r="P9" s="534"/>
      <c r="Q9" s="1074"/>
      <c r="R9" s="1074"/>
      <c r="S9" s="1074"/>
      <c r="T9" s="1074"/>
      <c r="U9" s="1074"/>
      <c r="V9" s="1074"/>
      <c r="W9" s="1074"/>
      <c r="X9" s="1074"/>
      <c r="Y9" s="1074"/>
      <c r="Z9" s="1074"/>
      <c r="AA9" s="1074"/>
      <c r="AB9" s="1074"/>
      <c r="AC9" s="1074"/>
      <c r="AD9" s="1074"/>
      <c r="AE9" s="1085"/>
    </row>
    <row r="10" spans="2:57" s="508" customFormat="1" ht="12" customHeight="1" x14ac:dyDescent="0.2">
      <c r="B10" s="535"/>
      <c r="C10" s="536"/>
      <c r="D10" s="536"/>
      <c r="E10" s="536"/>
      <c r="F10" s="536"/>
      <c r="G10" s="536"/>
      <c r="H10" s="536"/>
      <c r="I10" s="536"/>
      <c r="J10" s="536"/>
      <c r="K10" s="536"/>
      <c r="L10" s="536"/>
      <c r="M10" s="536"/>
      <c r="N10" s="536"/>
      <c r="O10" s="536"/>
      <c r="P10" s="537"/>
      <c r="Q10" s="538"/>
      <c r="R10" s="538"/>
      <c r="S10" s="538"/>
      <c r="T10" s="538"/>
      <c r="U10" s="538"/>
      <c r="V10" s="538"/>
      <c r="W10" s="538"/>
      <c r="X10" s="538"/>
      <c r="Y10" s="538"/>
      <c r="Z10" s="538"/>
      <c r="AA10" s="538"/>
      <c r="AB10" s="538"/>
      <c r="AC10" s="538"/>
      <c r="AD10" s="538"/>
      <c r="AE10" s="538">
        <f>SUM(Q10:AD10)</f>
        <v>0</v>
      </c>
    </row>
    <row r="11" spans="2:57" s="508" customFormat="1" ht="12" customHeight="1" x14ac:dyDescent="0.15"/>
    <row r="12" spans="2:57" s="508" customFormat="1" ht="12" customHeight="1" x14ac:dyDescent="0.15">
      <c r="B12" s="508" t="s">
        <v>311</v>
      </c>
    </row>
    <row r="13" spans="2:57" s="508" customFormat="1" ht="12" customHeight="1" x14ac:dyDescent="0.15">
      <c r="B13" s="530"/>
      <c r="C13" s="531"/>
      <c r="D13" s="531"/>
      <c r="E13" s="531"/>
      <c r="F13" s="531"/>
      <c r="G13" s="531"/>
      <c r="H13" s="531"/>
      <c r="I13" s="531"/>
      <c r="J13" s="531"/>
      <c r="K13" s="531"/>
      <c r="L13" s="531"/>
      <c r="M13" s="531"/>
      <c r="N13" s="531"/>
      <c r="O13" s="531"/>
      <c r="P13" s="532"/>
    </row>
    <row r="14" spans="2:57" s="508" customFormat="1" ht="12" customHeight="1" x14ac:dyDescent="0.15">
      <c r="B14" s="533"/>
      <c r="P14" s="534"/>
    </row>
    <row r="15" spans="2:57" s="508" customFormat="1" ht="12" customHeight="1" x14ac:dyDescent="0.15">
      <c r="B15" s="533"/>
      <c r="P15" s="534"/>
    </row>
    <row r="16" spans="2:57" s="508" customFormat="1" ht="12" customHeight="1" x14ac:dyDescent="0.15">
      <c r="B16" s="535"/>
      <c r="C16" s="536"/>
      <c r="D16" s="536"/>
      <c r="E16" s="536"/>
      <c r="F16" s="536"/>
      <c r="G16" s="536"/>
      <c r="H16" s="536"/>
      <c r="I16" s="536"/>
      <c r="J16" s="536"/>
      <c r="K16" s="536"/>
      <c r="L16" s="536"/>
      <c r="M16" s="536"/>
      <c r="N16" s="536"/>
      <c r="O16" s="536"/>
      <c r="P16" s="537"/>
    </row>
    <row r="17" spans="2:16" s="508" customFormat="1" ht="12" customHeight="1" x14ac:dyDescent="0.15"/>
    <row r="18" spans="2:16" s="508" customFormat="1" ht="12" customHeight="1" x14ac:dyDescent="0.15">
      <c r="B18" s="508" t="s">
        <v>315</v>
      </c>
    </row>
    <row r="19" spans="2:16" s="508" customFormat="1" ht="12" customHeight="1" x14ac:dyDescent="0.15">
      <c r="B19" s="539"/>
      <c r="C19" s="508" t="s">
        <v>316</v>
      </c>
    </row>
    <row r="20" spans="2:16" s="508" customFormat="1" ht="12" customHeight="1" x14ac:dyDescent="0.15"/>
    <row r="21" spans="2:16" s="508" customFormat="1" ht="12" customHeight="1" x14ac:dyDescent="0.15">
      <c r="B21" s="508" t="s">
        <v>317</v>
      </c>
    </row>
    <row r="22" spans="2:16" s="508" customFormat="1" ht="12" customHeight="1" x14ac:dyDescent="0.15">
      <c r="B22" s="530"/>
      <c r="C22" s="531"/>
      <c r="D22" s="531"/>
      <c r="E22" s="531"/>
      <c r="F22" s="531"/>
      <c r="G22" s="531"/>
      <c r="H22" s="531"/>
      <c r="I22" s="531"/>
      <c r="J22" s="531"/>
      <c r="K22" s="531"/>
      <c r="L22" s="531"/>
      <c r="M22" s="531"/>
      <c r="N22" s="531"/>
      <c r="O22" s="531"/>
      <c r="P22" s="532"/>
    </row>
    <row r="23" spans="2:16" s="508" customFormat="1" ht="12" customHeight="1" x14ac:dyDescent="0.15">
      <c r="B23" s="533"/>
      <c r="P23" s="534"/>
    </row>
    <row r="24" spans="2:16" s="508" customFormat="1" ht="12" customHeight="1" x14ac:dyDescent="0.15">
      <c r="B24" s="533"/>
      <c r="P24" s="534"/>
    </row>
    <row r="25" spans="2:16" s="508" customFormat="1" ht="12" customHeight="1" x14ac:dyDescent="0.15">
      <c r="B25" s="535"/>
      <c r="C25" s="536"/>
      <c r="D25" s="536"/>
      <c r="E25" s="536"/>
      <c r="F25" s="536"/>
      <c r="G25" s="536"/>
      <c r="H25" s="536"/>
      <c r="I25" s="536"/>
      <c r="J25" s="536"/>
      <c r="K25" s="536"/>
      <c r="L25" s="536"/>
      <c r="M25" s="536"/>
      <c r="N25" s="536"/>
      <c r="O25" s="536"/>
      <c r="P25" s="537"/>
    </row>
    <row r="26" spans="2:16" s="508" customFormat="1" ht="12" customHeight="1" x14ac:dyDescent="0.15">
      <c r="B26" s="508" t="s">
        <v>318</v>
      </c>
    </row>
    <row r="27" spans="2:16" s="508" customFormat="1" ht="12" customHeight="1" x14ac:dyDescent="0.15">
      <c r="B27" s="508" t="s">
        <v>392</v>
      </c>
    </row>
    <row r="28" spans="2:16" s="508" customFormat="1" ht="12" customHeight="1" x14ac:dyDescent="0.15"/>
    <row r="29" spans="2:16" s="508" customFormat="1" ht="12" customHeight="1" x14ac:dyDescent="0.15">
      <c r="B29" s="508" t="s">
        <v>393</v>
      </c>
    </row>
    <row r="30" spans="2:16" s="508" customFormat="1" ht="12" customHeight="1" x14ac:dyDescent="0.15">
      <c r="B30" s="1091" t="s">
        <v>5</v>
      </c>
      <c r="C30" s="1092"/>
      <c r="D30" s="1093" t="s">
        <v>6</v>
      </c>
      <c r="E30" s="1092"/>
    </row>
    <row r="31" spans="2:16" s="508" customFormat="1" ht="12" customHeight="1" x14ac:dyDescent="0.15">
      <c r="B31" s="533"/>
      <c r="C31" s="534"/>
      <c r="D31" s="533"/>
      <c r="E31" s="534"/>
    </row>
    <row r="32" spans="2:16" s="508" customFormat="1" ht="12" customHeight="1" x14ac:dyDescent="0.15">
      <c r="B32" s="535"/>
      <c r="C32" s="537"/>
      <c r="D32" s="535"/>
      <c r="E32" s="537"/>
    </row>
    <row r="33" spans="2:16" s="508" customFormat="1" ht="12" customHeight="1" x14ac:dyDescent="0.15">
      <c r="B33" s="508" t="s">
        <v>394</v>
      </c>
    </row>
    <row r="34" spans="2:16" s="508" customFormat="1" ht="12" customHeight="1" x14ac:dyDescent="0.15"/>
    <row r="35" spans="2:16" s="508" customFormat="1" ht="12" customHeight="1" x14ac:dyDescent="0.15">
      <c r="B35" s="508" t="s">
        <v>395</v>
      </c>
    </row>
    <row r="36" spans="2:16" s="508" customFormat="1" ht="12" customHeight="1" x14ac:dyDescent="0.15">
      <c r="B36" s="1069" t="s">
        <v>333</v>
      </c>
      <c r="C36" s="1069"/>
      <c r="D36" s="1069" t="s">
        <v>334</v>
      </c>
      <c r="E36" s="1069"/>
      <c r="F36" s="1069" t="s">
        <v>335</v>
      </c>
      <c r="G36" s="1069"/>
      <c r="H36" s="1069" t="s">
        <v>336</v>
      </c>
      <c r="I36" s="1069"/>
    </row>
    <row r="37" spans="2:16" s="508" customFormat="1" ht="12" customHeight="1" x14ac:dyDescent="0.15">
      <c r="B37" s="1069" t="s">
        <v>337</v>
      </c>
      <c r="C37" s="1069"/>
      <c r="D37" s="1069"/>
      <c r="E37" s="1069"/>
      <c r="F37" s="1069"/>
      <c r="G37" s="1069"/>
      <c r="H37" s="1069"/>
      <c r="I37" s="1069"/>
    </row>
    <row r="38" spans="2:16" s="508" customFormat="1" ht="12" customHeight="1" x14ac:dyDescent="0.15">
      <c r="B38" s="1069"/>
      <c r="C38" s="1069"/>
      <c r="D38" s="1069"/>
      <c r="E38" s="1069"/>
      <c r="F38" s="1069"/>
      <c r="G38" s="1069"/>
      <c r="H38" s="1069"/>
      <c r="I38" s="1069"/>
    </row>
    <row r="39" spans="2:16" s="508" customFormat="1" ht="12" customHeight="1" x14ac:dyDescent="0.15">
      <c r="B39" s="1069"/>
      <c r="C39" s="1069"/>
      <c r="D39" s="1069"/>
      <c r="E39" s="1069"/>
      <c r="F39" s="1069"/>
      <c r="G39" s="1069"/>
      <c r="H39" s="1069"/>
      <c r="I39" s="1069"/>
    </row>
    <row r="40" spans="2:16" s="508" customFormat="1" ht="12" customHeight="1" x14ac:dyDescent="0.15">
      <c r="B40" s="1069"/>
      <c r="C40" s="1069"/>
      <c r="D40" s="1069"/>
      <c r="E40" s="1069"/>
      <c r="F40" s="1069"/>
      <c r="G40" s="1069"/>
      <c r="H40" s="1069"/>
      <c r="I40" s="1069"/>
    </row>
    <row r="41" spans="2:16" s="508" customFormat="1" ht="12" customHeight="1" x14ac:dyDescent="0.15">
      <c r="B41" s="1069"/>
      <c r="C41" s="1069"/>
      <c r="D41" s="1069"/>
      <c r="E41" s="1069"/>
      <c r="F41" s="1069"/>
      <c r="G41" s="1069"/>
      <c r="H41" s="1069"/>
      <c r="I41" s="1069"/>
    </row>
    <row r="42" spans="2:16" s="508" customFormat="1" ht="12" customHeight="1" x14ac:dyDescent="0.15">
      <c r="B42" s="508" t="s">
        <v>338</v>
      </c>
      <c r="C42" s="540"/>
      <c r="D42" s="540"/>
      <c r="E42" s="540"/>
      <c r="F42" s="540"/>
      <c r="G42" s="540"/>
      <c r="H42" s="540"/>
      <c r="I42" s="540"/>
    </row>
    <row r="43" spans="2:16" s="508" customFormat="1" ht="12" customHeight="1" x14ac:dyDescent="0.15">
      <c r="B43" s="508" t="s">
        <v>339</v>
      </c>
    </row>
    <row r="44" spans="2:16" s="508" customFormat="1" ht="12" customHeight="1" x14ac:dyDescent="0.15"/>
    <row r="45" spans="2:16" s="508" customFormat="1" ht="12" x14ac:dyDescent="0.15">
      <c r="B45" s="508" t="s">
        <v>396</v>
      </c>
    </row>
    <row r="46" spans="2:16" s="508" customFormat="1" ht="12" x14ac:dyDescent="0.15">
      <c r="B46" s="1094"/>
      <c r="C46" s="1095"/>
      <c r="D46" s="1095"/>
      <c r="E46" s="1095"/>
      <c r="F46" s="1095"/>
      <c r="G46" s="1095"/>
      <c r="H46" s="1095"/>
      <c r="I46" s="1095"/>
      <c r="J46" s="1095"/>
      <c r="K46" s="1095"/>
      <c r="L46" s="1095"/>
      <c r="M46" s="1095"/>
      <c r="N46" s="1095"/>
      <c r="O46" s="1095"/>
      <c r="P46" s="1096"/>
    </row>
    <row r="47" spans="2:16" s="508" customFormat="1" ht="12" x14ac:dyDescent="0.15">
      <c r="B47" s="1097"/>
      <c r="C47" s="1098"/>
      <c r="D47" s="1098"/>
      <c r="E47" s="1098"/>
      <c r="F47" s="1098"/>
      <c r="G47" s="1098"/>
      <c r="H47" s="1098"/>
      <c r="I47" s="1098"/>
      <c r="J47" s="1098"/>
      <c r="K47" s="1098"/>
      <c r="L47" s="1098"/>
      <c r="M47" s="1098"/>
      <c r="N47" s="1098"/>
      <c r="O47" s="1098"/>
      <c r="P47" s="1099"/>
    </row>
    <row r="48" spans="2:16" s="508" customFormat="1" ht="12" x14ac:dyDescent="0.15">
      <c r="B48" s="1097"/>
      <c r="C48" s="1098"/>
      <c r="D48" s="1098"/>
      <c r="E48" s="1098"/>
      <c r="F48" s="1098"/>
      <c r="G48" s="1098"/>
      <c r="H48" s="1098"/>
      <c r="I48" s="1098"/>
      <c r="J48" s="1098"/>
      <c r="K48" s="1098"/>
      <c r="L48" s="1098"/>
      <c r="M48" s="1098"/>
      <c r="N48" s="1098"/>
      <c r="O48" s="1098"/>
      <c r="P48" s="1099"/>
    </row>
    <row r="49" spans="2:16" s="508" customFormat="1" ht="12" x14ac:dyDescent="0.15">
      <c r="B49" s="1070"/>
      <c r="C49" s="1071"/>
      <c r="D49" s="1071"/>
      <c r="E49" s="1071"/>
      <c r="F49" s="1071"/>
      <c r="G49" s="1071"/>
      <c r="H49" s="1071"/>
      <c r="I49" s="1071"/>
      <c r="J49" s="1071"/>
      <c r="K49" s="1071"/>
      <c r="L49" s="1071"/>
      <c r="M49" s="1071"/>
      <c r="N49" s="1071"/>
      <c r="O49" s="1071"/>
      <c r="P49" s="1072"/>
    </row>
    <row r="50" spans="2:16" s="508" customFormat="1" ht="12" x14ac:dyDescent="0.15">
      <c r="B50" s="541" t="s">
        <v>342</v>
      </c>
      <c r="C50" s="540"/>
      <c r="D50" s="540"/>
      <c r="E50" s="540"/>
      <c r="F50" s="540"/>
      <c r="G50" s="540"/>
      <c r="H50" s="540"/>
      <c r="I50" s="540"/>
      <c r="J50" s="540"/>
      <c r="K50" s="540"/>
      <c r="L50" s="540"/>
      <c r="M50" s="540"/>
      <c r="N50" s="540"/>
      <c r="O50" s="540"/>
      <c r="P50" s="540"/>
    </row>
    <row r="51" spans="2:16" s="508" customFormat="1" ht="12" x14ac:dyDescent="0.15">
      <c r="B51" s="540"/>
      <c r="C51" s="540"/>
      <c r="D51" s="540"/>
      <c r="E51" s="540"/>
      <c r="F51" s="540"/>
      <c r="G51" s="540"/>
      <c r="H51" s="540"/>
      <c r="I51" s="540"/>
      <c r="J51" s="540"/>
      <c r="K51" s="540"/>
      <c r="L51" s="540"/>
      <c r="M51" s="540"/>
      <c r="N51" s="540"/>
      <c r="O51" s="540"/>
      <c r="P51" s="540"/>
    </row>
    <row r="52" spans="2:16" s="508" customFormat="1" ht="12" x14ac:dyDescent="0.15">
      <c r="B52" s="508" t="s">
        <v>397</v>
      </c>
    </row>
    <row r="53" spans="2:16" s="508" customFormat="1" ht="12" customHeight="1" x14ac:dyDescent="0.15">
      <c r="B53" s="1094"/>
      <c r="C53" s="1095"/>
      <c r="D53" s="1095"/>
      <c r="E53" s="1095"/>
      <c r="F53" s="1095"/>
      <c r="G53" s="1095"/>
      <c r="H53" s="1095"/>
      <c r="I53" s="1095"/>
      <c r="J53" s="1095"/>
      <c r="K53" s="1095"/>
      <c r="L53" s="1095"/>
      <c r="M53" s="1095"/>
      <c r="N53" s="1095"/>
      <c r="O53" s="1095"/>
      <c r="P53" s="1096"/>
    </row>
    <row r="54" spans="2:16" s="508" customFormat="1" ht="12" customHeight="1" x14ac:dyDescent="0.15">
      <c r="B54" s="1097"/>
      <c r="C54" s="1098"/>
      <c r="D54" s="1098"/>
      <c r="E54" s="1098"/>
      <c r="F54" s="1098"/>
      <c r="G54" s="1098"/>
      <c r="H54" s="1098"/>
      <c r="I54" s="1098"/>
      <c r="J54" s="1098"/>
      <c r="K54" s="1098"/>
      <c r="L54" s="1098"/>
      <c r="M54" s="1098"/>
      <c r="N54" s="1098"/>
      <c r="O54" s="1098"/>
      <c r="P54" s="1099"/>
    </row>
    <row r="55" spans="2:16" s="508" customFormat="1" ht="12" customHeight="1" x14ac:dyDescent="0.15">
      <c r="B55" s="1097"/>
      <c r="C55" s="1098"/>
      <c r="D55" s="1098"/>
      <c r="E55" s="1098"/>
      <c r="F55" s="1098"/>
      <c r="G55" s="1098"/>
      <c r="H55" s="1098"/>
      <c r="I55" s="1098"/>
      <c r="J55" s="1098"/>
      <c r="K55" s="1098"/>
      <c r="L55" s="1098"/>
      <c r="M55" s="1098"/>
      <c r="N55" s="1098"/>
      <c r="O55" s="1098"/>
      <c r="P55" s="1099"/>
    </row>
    <row r="56" spans="2:16" s="508" customFormat="1" ht="12" customHeight="1" x14ac:dyDescent="0.15">
      <c r="B56" s="1070"/>
      <c r="C56" s="1071"/>
      <c r="D56" s="1071"/>
      <c r="E56" s="1071"/>
      <c r="F56" s="1071"/>
      <c r="G56" s="1071"/>
      <c r="H56" s="1071"/>
      <c r="I56" s="1071"/>
      <c r="J56" s="1071"/>
      <c r="K56" s="1071"/>
      <c r="L56" s="1071"/>
      <c r="M56" s="1071"/>
      <c r="N56" s="1071"/>
      <c r="O56" s="1071"/>
      <c r="P56" s="1072"/>
    </row>
    <row r="57" spans="2:16" s="508" customFormat="1" ht="12" customHeight="1" x14ac:dyDescent="0.15">
      <c r="B57" s="541" t="s">
        <v>398</v>
      </c>
    </row>
    <row r="58" spans="2:16" s="508" customFormat="1" ht="12" customHeight="1" x14ac:dyDescent="0.15">
      <c r="B58" s="541"/>
    </row>
    <row r="59" spans="2:16" s="508" customFormat="1" ht="12" customHeight="1" x14ac:dyDescent="0.15">
      <c r="B59" s="508" t="s">
        <v>399</v>
      </c>
    </row>
    <row r="60" spans="2:16" s="508" customFormat="1" ht="12" customHeight="1" x14ac:dyDescent="0.15">
      <c r="B60" s="1094"/>
      <c r="C60" s="1095"/>
      <c r="D60" s="1095"/>
      <c r="E60" s="1095"/>
      <c r="F60" s="1095"/>
      <c r="G60" s="1095"/>
      <c r="H60" s="1095"/>
      <c r="I60" s="1095"/>
      <c r="J60" s="1095"/>
      <c r="K60" s="1095"/>
      <c r="L60" s="1095"/>
      <c r="M60" s="1095"/>
      <c r="N60" s="1095"/>
      <c r="O60" s="1095"/>
      <c r="P60" s="1096"/>
    </row>
    <row r="61" spans="2:16" s="508" customFormat="1" ht="12" customHeight="1" x14ac:dyDescent="0.15">
      <c r="B61" s="1097"/>
      <c r="C61" s="1098"/>
      <c r="D61" s="1098"/>
      <c r="E61" s="1098"/>
      <c r="F61" s="1098"/>
      <c r="G61" s="1098"/>
      <c r="H61" s="1098"/>
      <c r="I61" s="1098"/>
      <c r="J61" s="1098"/>
      <c r="K61" s="1098"/>
      <c r="L61" s="1098"/>
      <c r="M61" s="1098"/>
      <c r="N61" s="1098"/>
      <c r="O61" s="1098"/>
      <c r="P61" s="1099"/>
    </row>
    <row r="62" spans="2:16" s="508" customFormat="1" ht="12" customHeight="1" x14ac:dyDescent="0.15">
      <c r="B62" s="1097"/>
      <c r="C62" s="1098"/>
      <c r="D62" s="1098"/>
      <c r="E62" s="1098"/>
      <c r="F62" s="1098"/>
      <c r="G62" s="1098"/>
      <c r="H62" s="1098"/>
      <c r="I62" s="1098"/>
      <c r="J62" s="1098"/>
      <c r="K62" s="1098"/>
      <c r="L62" s="1098"/>
      <c r="M62" s="1098"/>
      <c r="N62" s="1098"/>
      <c r="O62" s="1098"/>
      <c r="P62" s="1099"/>
    </row>
    <row r="63" spans="2:16" s="508" customFormat="1" ht="12" customHeight="1" x14ac:dyDescent="0.15">
      <c r="B63" s="1070"/>
      <c r="C63" s="1071"/>
      <c r="D63" s="1071"/>
      <c r="E63" s="1071"/>
      <c r="F63" s="1071"/>
      <c r="G63" s="1071"/>
      <c r="H63" s="1071"/>
      <c r="I63" s="1071"/>
      <c r="J63" s="1071"/>
      <c r="K63" s="1071"/>
      <c r="L63" s="1071"/>
      <c r="M63" s="1071"/>
      <c r="N63" s="1071"/>
      <c r="O63" s="1071"/>
      <c r="P63" s="1072"/>
    </row>
    <row r="64" spans="2:16" s="508" customFormat="1" ht="12" customHeight="1" x14ac:dyDescent="0.15">
      <c r="B64" s="508" t="s">
        <v>348</v>
      </c>
    </row>
    <row r="65" spans="2:16" s="508" customFormat="1" ht="12" customHeight="1" x14ac:dyDescent="0.15">
      <c r="B65" s="508" t="s">
        <v>433</v>
      </c>
    </row>
    <row r="66" spans="2:16" s="508" customFormat="1" ht="12" customHeight="1" x14ac:dyDescent="0.15">
      <c r="B66" s="508" t="s">
        <v>434</v>
      </c>
    </row>
    <row r="67" spans="2:16" s="508" customFormat="1" ht="12" customHeight="1" x14ac:dyDescent="0.15"/>
    <row r="68" spans="2:16" s="508" customFormat="1" ht="12" customHeight="1" x14ac:dyDescent="0.15">
      <c r="B68" s="508" t="s">
        <v>400</v>
      </c>
    </row>
    <row r="69" spans="2:16" s="508" customFormat="1" ht="12" customHeight="1" x14ac:dyDescent="0.15">
      <c r="B69" s="1100" t="s">
        <v>349</v>
      </c>
      <c r="C69" s="1101"/>
      <c r="D69" s="1100" t="s">
        <v>350</v>
      </c>
      <c r="E69" s="1101"/>
      <c r="F69" s="1101"/>
      <c r="G69" s="1101"/>
      <c r="H69" s="1101"/>
      <c r="I69" s="1101"/>
      <c r="J69" s="1101"/>
      <c r="K69" s="1101"/>
      <c r="L69" s="1101"/>
      <c r="M69" s="542"/>
      <c r="N69" s="1100" t="s">
        <v>2</v>
      </c>
      <c r="O69" s="1101"/>
      <c r="P69" s="1102"/>
    </row>
    <row r="70" spans="2:16" s="508" customFormat="1" ht="12" customHeight="1" x14ac:dyDescent="0.15">
      <c r="B70" s="1094"/>
      <c r="C70" s="1096"/>
      <c r="D70" s="1094"/>
      <c r="E70" s="1095"/>
      <c r="F70" s="1095"/>
      <c r="G70" s="1095"/>
      <c r="H70" s="1095"/>
      <c r="I70" s="1095"/>
      <c r="J70" s="1095"/>
      <c r="K70" s="1095"/>
      <c r="L70" s="1095"/>
      <c r="M70" s="1096"/>
      <c r="N70" s="1094"/>
      <c r="O70" s="1095"/>
      <c r="P70" s="1096"/>
    </row>
    <row r="71" spans="2:16" s="508" customFormat="1" ht="12" customHeight="1" x14ac:dyDescent="0.15">
      <c r="B71" s="1070"/>
      <c r="C71" s="1072"/>
      <c r="D71" s="1070"/>
      <c r="E71" s="1071"/>
      <c r="F71" s="1071"/>
      <c r="G71" s="1071"/>
      <c r="H71" s="1071"/>
      <c r="I71" s="1071"/>
      <c r="J71" s="1071"/>
      <c r="K71" s="1071"/>
      <c r="L71" s="1071"/>
      <c r="M71" s="1072"/>
      <c r="N71" s="1070"/>
      <c r="O71" s="1071"/>
      <c r="P71" s="1072"/>
    </row>
    <row r="72" spans="2:16" s="508" customFormat="1" ht="12" customHeight="1" x14ac:dyDescent="0.15">
      <c r="B72" s="508" t="s">
        <v>351</v>
      </c>
    </row>
    <row r="73" spans="2:16" s="508" customFormat="1" ht="12" customHeight="1" x14ac:dyDescent="0.15"/>
    <row r="74" spans="2:16" s="508" customFormat="1" ht="12" customHeight="1" x14ac:dyDescent="0.15">
      <c r="B74" s="508" t="s">
        <v>432</v>
      </c>
    </row>
    <row r="75" spans="2:16" s="508" customFormat="1" ht="12" customHeight="1" x14ac:dyDescent="0.15">
      <c r="B75" s="1103" t="s">
        <v>135</v>
      </c>
      <c r="C75" s="1104"/>
      <c r="D75" s="1104"/>
      <c r="E75" s="1104"/>
      <c r="F75" s="1104"/>
      <c r="G75" s="1104"/>
      <c r="H75" s="1104"/>
      <c r="I75" s="1104"/>
      <c r="J75" s="1104"/>
      <c r="K75" s="543"/>
      <c r="L75" s="1103" t="s">
        <v>63</v>
      </c>
      <c r="M75" s="1104"/>
      <c r="N75" s="1104" t="s">
        <v>1</v>
      </c>
      <c r="O75" s="1107"/>
      <c r="P75" s="1108" t="s">
        <v>352</v>
      </c>
    </row>
    <row r="76" spans="2:16" s="508" customFormat="1" ht="12" customHeight="1" x14ac:dyDescent="0.15">
      <c r="B76" s="1105"/>
      <c r="C76" s="1106"/>
      <c r="D76" s="1106"/>
      <c r="E76" s="1106"/>
      <c r="F76" s="1106"/>
      <c r="G76" s="1106"/>
      <c r="H76" s="1106"/>
      <c r="I76" s="1106"/>
      <c r="J76" s="1106"/>
      <c r="K76" s="544"/>
      <c r="L76" s="1105"/>
      <c r="M76" s="1106"/>
      <c r="N76" s="1110" t="s">
        <v>65</v>
      </c>
      <c r="O76" s="1111"/>
      <c r="P76" s="1109"/>
    </row>
    <row r="77" spans="2:16" s="508" customFormat="1" ht="12" customHeight="1" x14ac:dyDescent="0.15">
      <c r="B77" s="1118" t="s">
        <v>138</v>
      </c>
      <c r="C77" s="1119"/>
      <c r="D77" s="1119"/>
      <c r="E77" s="1119"/>
      <c r="F77" s="1119"/>
      <c r="G77" s="1119"/>
      <c r="H77" s="1119"/>
      <c r="I77" s="1119"/>
      <c r="J77" s="1119"/>
      <c r="K77" s="545"/>
      <c r="L77" s="546"/>
      <c r="M77" s="547" t="s">
        <v>137</v>
      </c>
      <c r="N77" s="546"/>
      <c r="O77" s="547" t="s">
        <v>137</v>
      </c>
      <c r="P77" s="1124"/>
    </row>
    <row r="78" spans="2:16" s="508" customFormat="1" ht="12" customHeight="1" x14ac:dyDescent="0.15">
      <c r="B78" s="1120"/>
      <c r="C78" s="1121"/>
      <c r="D78" s="1121"/>
      <c r="E78" s="1121"/>
      <c r="F78" s="1121"/>
      <c r="G78" s="1121"/>
      <c r="H78" s="1121"/>
      <c r="I78" s="1121"/>
      <c r="J78" s="1121"/>
      <c r="K78" s="548"/>
      <c r="L78" s="1113"/>
      <c r="M78" s="1114"/>
      <c r="N78" s="1113"/>
      <c r="O78" s="1114"/>
      <c r="P78" s="1125"/>
    </row>
    <row r="79" spans="2:16" s="508" customFormat="1" ht="12" customHeight="1" x14ac:dyDescent="0.15">
      <c r="B79" s="1120"/>
      <c r="C79" s="1121"/>
      <c r="D79" s="1121"/>
      <c r="E79" s="1121"/>
      <c r="F79" s="1121"/>
      <c r="G79" s="1121"/>
      <c r="H79" s="1121"/>
      <c r="I79" s="1121"/>
      <c r="J79" s="1121"/>
      <c r="K79" s="548"/>
      <c r="L79" s="1113"/>
      <c r="M79" s="1114"/>
      <c r="N79" s="1113"/>
      <c r="O79" s="1114"/>
      <c r="P79" s="1125"/>
    </row>
    <row r="80" spans="2:16" s="508" customFormat="1" ht="12" customHeight="1" x14ac:dyDescent="0.15">
      <c r="B80" s="1120"/>
      <c r="C80" s="1121"/>
      <c r="D80" s="1121"/>
      <c r="E80" s="1121"/>
      <c r="F80" s="1121"/>
      <c r="G80" s="1121"/>
      <c r="H80" s="1121"/>
      <c r="I80" s="1121"/>
      <c r="J80" s="1121"/>
      <c r="K80" s="548"/>
      <c r="L80" s="1113"/>
      <c r="M80" s="1114"/>
      <c r="N80" s="1113"/>
      <c r="O80" s="1114"/>
      <c r="P80" s="1125"/>
    </row>
    <row r="81" spans="2:16" s="508" customFormat="1" ht="12" customHeight="1" x14ac:dyDescent="0.15">
      <c r="B81" s="1122"/>
      <c r="C81" s="1123"/>
      <c r="D81" s="1123"/>
      <c r="E81" s="1123"/>
      <c r="F81" s="1123"/>
      <c r="G81" s="1123"/>
      <c r="H81" s="1123"/>
      <c r="I81" s="1123"/>
      <c r="J81" s="1123"/>
      <c r="K81" s="548"/>
      <c r="L81" s="1113"/>
      <c r="M81" s="1114"/>
      <c r="N81" s="1113"/>
      <c r="O81" s="1114"/>
      <c r="P81" s="1126"/>
    </row>
    <row r="82" spans="2:16" s="508" customFormat="1" ht="12" customHeight="1" x14ac:dyDescent="0.15">
      <c r="B82" s="1110" t="s">
        <v>139</v>
      </c>
      <c r="C82" s="1115"/>
      <c r="D82" s="1115"/>
      <c r="E82" s="1115"/>
      <c r="F82" s="1115"/>
      <c r="G82" s="1115"/>
      <c r="H82" s="1115"/>
      <c r="I82" s="1115"/>
      <c r="J82" s="1115"/>
      <c r="K82" s="549"/>
      <c r="L82" s="1116"/>
      <c r="M82" s="1117"/>
      <c r="N82" s="1116"/>
      <c r="O82" s="1117"/>
      <c r="P82" s="550"/>
    </row>
    <row r="83" spans="2:16" s="508" customFormat="1" ht="12" customHeight="1" x14ac:dyDescent="0.15">
      <c r="B83" s="551"/>
      <c r="C83" s="551"/>
      <c r="D83" s="551"/>
      <c r="E83" s="551"/>
      <c r="F83" s="551"/>
      <c r="G83" s="551"/>
      <c r="H83" s="551"/>
      <c r="I83" s="551"/>
      <c r="J83" s="551"/>
      <c r="K83" s="552" t="s">
        <v>353</v>
      </c>
      <c r="L83" s="553" t="s">
        <v>354</v>
      </c>
      <c r="M83" s="550"/>
      <c r="N83" s="550" t="s">
        <v>272</v>
      </c>
      <c r="O83" s="550"/>
      <c r="P83" s="554"/>
    </row>
    <row r="84" spans="2:16" s="508" customFormat="1" ht="57" customHeight="1" x14ac:dyDescent="0.15">
      <c r="B84" s="1112" t="s">
        <v>355</v>
      </c>
      <c r="C84" s="1112"/>
      <c r="D84" s="1112"/>
      <c r="E84" s="1112"/>
      <c r="F84" s="1112"/>
      <c r="G84" s="1112"/>
      <c r="H84" s="1112"/>
      <c r="I84" s="1112"/>
      <c r="J84" s="1112"/>
      <c r="K84" s="1112"/>
      <c r="L84" s="1112"/>
      <c r="M84" s="1112"/>
      <c r="N84" s="1112"/>
      <c r="O84" s="1112"/>
      <c r="P84" s="1112"/>
    </row>
    <row r="85" spans="2:16" s="322" customFormat="1" ht="12" customHeight="1" x14ac:dyDescent="0.15">
      <c r="B85" s="322" t="s">
        <v>401</v>
      </c>
    </row>
    <row r="86" spans="2:16" s="322" customFormat="1" ht="12" customHeight="1" x14ac:dyDescent="0.15">
      <c r="B86" s="958"/>
      <c r="C86" s="959"/>
      <c r="D86" s="959"/>
      <c r="E86" s="959"/>
      <c r="F86" s="959"/>
      <c r="G86" s="959"/>
      <c r="H86" s="959"/>
      <c r="I86" s="959"/>
      <c r="J86" s="959"/>
      <c r="K86" s="959"/>
      <c r="L86" s="959"/>
      <c r="M86" s="959"/>
      <c r="N86" s="959"/>
      <c r="O86" s="959"/>
      <c r="P86" s="960"/>
    </row>
    <row r="87" spans="2:16" s="322" customFormat="1" ht="12" customHeight="1" x14ac:dyDescent="0.15">
      <c r="B87" s="1018"/>
      <c r="C87" s="1019"/>
      <c r="D87" s="1019"/>
      <c r="E87" s="1019"/>
      <c r="F87" s="1019"/>
      <c r="G87" s="1019"/>
      <c r="H87" s="1019"/>
      <c r="I87" s="1019"/>
      <c r="J87" s="1019"/>
      <c r="K87" s="1019"/>
      <c r="L87" s="1019"/>
      <c r="M87" s="1019"/>
      <c r="N87" s="1019"/>
      <c r="O87" s="1019"/>
      <c r="P87" s="1020"/>
    </row>
    <row r="88" spans="2:16" s="322" customFormat="1" ht="12" customHeight="1" x14ac:dyDescent="0.15">
      <c r="B88" s="1018"/>
      <c r="C88" s="1019"/>
      <c r="D88" s="1019"/>
      <c r="E88" s="1019"/>
      <c r="F88" s="1019"/>
      <c r="G88" s="1019"/>
      <c r="H88" s="1019"/>
      <c r="I88" s="1019"/>
      <c r="J88" s="1019"/>
      <c r="K88" s="1019"/>
      <c r="L88" s="1019"/>
      <c r="M88" s="1019"/>
      <c r="N88" s="1019"/>
      <c r="O88" s="1019"/>
      <c r="P88" s="1020"/>
    </row>
    <row r="89" spans="2:16" s="322" customFormat="1" ht="12" customHeight="1" x14ac:dyDescent="0.15">
      <c r="B89" s="961"/>
      <c r="C89" s="962"/>
      <c r="D89" s="962"/>
      <c r="E89" s="962"/>
      <c r="F89" s="962"/>
      <c r="G89" s="962"/>
      <c r="H89" s="962"/>
      <c r="I89" s="962"/>
      <c r="J89" s="962"/>
      <c r="K89" s="962"/>
      <c r="L89" s="962"/>
      <c r="M89" s="962"/>
      <c r="N89" s="962"/>
      <c r="O89" s="962"/>
      <c r="P89" s="963"/>
    </row>
    <row r="90" spans="2:16" s="322" customFormat="1" ht="12" x14ac:dyDescent="0.15">
      <c r="B90" s="322" t="s">
        <v>402</v>
      </c>
    </row>
    <row r="91" spans="2:16" s="322" customFormat="1" ht="12" x14ac:dyDescent="0.15">
      <c r="B91" s="322" t="s">
        <v>430</v>
      </c>
    </row>
    <row r="92" spans="2:16" s="322" customFormat="1" ht="12" x14ac:dyDescent="0.15">
      <c r="B92" s="322" t="s">
        <v>431</v>
      </c>
    </row>
    <row r="93" spans="2:16" s="322" customFormat="1" ht="12" x14ac:dyDescent="0.15"/>
    <row r="94" spans="2:16" s="322" customFormat="1" ht="12" x14ac:dyDescent="0.15">
      <c r="B94" s="322" t="s">
        <v>403</v>
      </c>
    </row>
    <row r="95" spans="2:16" s="322" customFormat="1" ht="12" x14ac:dyDescent="0.15">
      <c r="B95" s="1021" t="s">
        <v>135</v>
      </c>
      <c r="C95" s="973"/>
      <c r="D95" s="973"/>
      <c r="E95" s="973"/>
      <c r="F95" s="973"/>
      <c r="G95" s="974"/>
      <c r="H95" s="516" t="s">
        <v>305</v>
      </c>
      <c r="I95" s="1021" t="s">
        <v>404</v>
      </c>
      <c r="J95" s="973"/>
      <c r="K95" s="973"/>
      <c r="L95" s="973"/>
      <c r="M95" s="973"/>
      <c r="N95" s="973"/>
      <c r="O95" s="973"/>
      <c r="P95" s="974"/>
    </row>
    <row r="96" spans="2:16" s="322" customFormat="1" ht="12" x14ac:dyDescent="0.15">
      <c r="B96" s="1066" t="s">
        <v>405</v>
      </c>
      <c r="C96" s="1067"/>
      <c r="D96" s="1067"/>
      <c r="E96" s="1067"/>
      <c r="F96" s="1067"/>
      <c r="G96" s="1068"/>
      <c r="H96" s="512"/>
      <c r="I96" s="1021"/>
      <c r="J96" s="973"/>
      <c r="K96" s="973"/>
      <c r="L96" s="973"/>
      <c r="M96" s="973"/>
      <c r="N96" s="973"/>
      <c r="O96" s="973"/>
      <c r="P96" s="974"/>
    </row>
    <row r="97" spans="2:16" s="322" customFormat="1" ht="12" x14ac:dyDescent="0.15">
      <c r="B97" s="1066" t="s">
        <v>406</v>
      </c>
      <c r="C97" s="1067"/>
      <c r="D97" s="1067"/>
      <c r="E97" s="1067"/>
      <c r="F97" s="1067"/>
      <c r="G97" s="1068"/>
      <c r="H97" s="512"/>
      <c r="I97" s="1021"/>
      <c r="J97" s="973"/>
      <c r="K97" s="973"/>
      <c r="L97" s="973"/>
      <c r="M97" s="973"/>
      <c r="N97" s="973"/>
      <c r="O97" s="973"/>
      <c r="P97" s="974"/>
    </row>
    <row r="98" spans="2:16" s="322" customFormat="1" ht="12" x14ac:dyDescent="0.15">
      <c r="B98" s="1066" t="s">
        <v>407</v>
      </c>
      <c r="C98" s="1067"/>
      <c r="D98" s="1067"/>
      <c r="E98" s="1067"/>
      <c r="F98" s="1067"/>
      <c r="G98" s="1068"/>
      <c r="H98" s="512"/>
      <c r="I98" s="1021"/>
      <c r="J98" s="973"/>
      <c r="K98" s="973"/>
      <c r="L98" s="973"/>
      <c r="M98" s="973"/>
      <c r="N98" s="973"/>
      <c r="O98" s="973"/>
      <c r="P98" s="974"/>
    </row>
    <row r="99" spans="2:16" s="322" customFormat="1" ht="12" x14ac:dyDescent="0.15">
      <c r="B99" s="1066" t="s">
        <v>408</v>
      </c>
      <c r="C99" s="1067"/>
      <c r="D99" s="1067"/>
      <c r="E99" s="1067"/>
      <c r="F99" s="1067"/>
      <c r="G99" s="1068"/>
      <c r="H99" s="512"/>
      <c r="I99" s="1021"/>
      <c r="J99" s="973"/>
      <c r="K99" s="973"/>
      <c r="L99" s="973"/>
      <c r="M99" s="973"/>
      <c r="N99" s="973"/>
      <c r="O99" s="973"/>
      <c r="P99" s="974"/>
    </row>
    <row r="100" spans="2:16" s="322" customFormat="1" ht="12" x14ac:dyDescent="0.15">
      <c r="B100" s="322" t="s">
        <v>409</v>
      </c>
    </row>
    <row r="101" spans="2:16" s="322" customFormat="1" ht="12" x14ac:dyDescent="0.15">
      <c r="B101" s="322" t="s">
        <v>410</v>
      </c>
    </row>
    <row r="102" spans="2:16" s="322" customFormat="1" ht="12" x14ac:dyDescent="0.15"/>
    <row r="103" spans="2:16" s="322" customFormat="1" ht="12" x14ac:dyDescent="0.15">
      <c r="B103" s="322" t="s">
        <v>411</v>
      </c>
    </row>
    <row r="104" spans="2:16" s="322" customFormat="1" ht="12" x14ac:dyDescent="0.15">
      <c r="B104" s="1021" t="s">
        <v>135</v>
      </c>
      <c r="C104" s="973"/>
      <c r="D104" s="973"/>
      <c r="E104" s="973"/>
      <c r="F104" s="973"/>
      <c r="G104" s="974"/>
      <c r="H104" s="516" t="s">
        <v>305</v>
      </c>
      <c r="I104" s="1021" t="s">
        <v>404</v>
      </c>
      <c r="J104" s="973"/>
      <c r="K104" s="973"/>
      <c r="L104" s="973"/>
      <c r="M104" s="973"/>
      <c r="N104" s="973"/>
      <c r="O104" s="973"/>
      <c r="P104" s="974"/>
    </row>
    <row r="105" spans="2:16" s="440" customFormat="1" ht="24" customHeight="1" x14ac:dyDescent="0.15">
      <c r="B105" s="1087" t="s">
        <v>412</v>
      </c>
      <c r="C105" s="1088"/>
      <c r="D105" s="1088"/>
      <c r="E105" s="1088"/>
      <c r="F105" s="1088"/>
      <c r="G105" s="1089"/>
      <c r="H105" s="555"/>
      <c r="I105" s="1087"/>
      <c r="J105" s="1088"/>
      <c r="K105" s="1088"/>
      <c r="L105" s="1088"/>
      <c r="M105" s="1088"/>
      <c r="N105" s="1088"/>
      <c r="O105" s="1088"/>
      <c r="P105" s="1089"/>
    </row>
    <row r="106" spans="2:16" s="440" customFormat="1" ht="24" customHeight="1" x14ac:dyDescent="0.15">
      <c r="B106" s="1000" t="s">
        <v>413</v>
      </c>
      <c r="C106" s="1001"/>
      <c r="D106" s="1001"/>
      <c r="E106" s="1001"/>
      <c r="F106" s="1001"/>
      <c r="G106" s="1002"/>
      <c r="H106" s="555"/>
      <c r="I106" s="1087"/>
      <c r="J106" s="1088"/>
      <c r="K106" s="1088"/>
      <c r="L106" s="1088"/>
      <c r="M106" s="1088"/>
      <c r="N106" s="1088"/>
      <c r="O106" s="1088"/>
      <c r="P106" s="1089"/>
    </row>
    <row r="107" spans="2:16" s="440" customFormat="1" ht="24" customHeight="1" x14ac:dyDescent="0.15">
      <c r="B107" s="1000" t="s">
        <v>414</v>
      </c>
      <c r="C107" s="1001"/>
      <c r="D107" s="1001"/>
      <c r="E107" s="1001"/>
      <c r="F107" s="1001"/>
      <c r="G107" s="1002"/>
      <c r="H107" s="555"/>
      <c r="I107" s="1087"/>
      <c r="J107" s="1088"/>
      <c r="K107" s="1088"/>
      <c r="L107" s="1088"/>
      <c r="M107" s="1088"/>
      <c r="N107" s="1088"/>
      <c r="O107" s="1088"/>
      <c r="P107" s="1089"/>
    </row>
    <row r="108" spans="2:16" s="440" customFormat="1" ht="24" customHeight="1" x14ac:dyDescent="0.15">
      <c r="B108" s="1000" t="s">
        <v>415</v>
      </c>
      <c r="C108" s="1001"/>
      <c r="D108" s="1001"/>
      <c r="E108" s="1001"/>
      <c r="F108" s="1001"/>
      <c r="G108" s="1002"/>
      <c r="H108" s="555"/>
      <c r="I108" s="1087"/>
      <c r="J108" s="1088"/>
      <c r="K108" s="1088"/>
      <c r="L108" s="1088"/>
      <c r="M108" s="1088"/>
      <c r="N108" s="1088"/>
      <c r="O108" s="1088"/>
      <c r="P108" s="1089"/>
    </row>
    <row r="109" spans="2:16" s="440" customFormat="1" ht="24" customHeight="1" x14ac:dyDescent="0.15">
      <c r="B109" s="1000" t="s">
        <v>416</v>
      </c>
      <c r="C109" s="1001"/>
      <c r="D109" s="1001"/>
      <c r="E109" s="1001"/>
      <c r="F109" s="1001"/>
      <c r="G109" s="1002"/>
      <c r="H109" s="555"/>
      <c r="I109" s="1087"/>
      <c r="J109" s="1088"/>
      <c r="K109" s="1088"/>
      <c r="L109" s="1088"/>
      <c r="M109" s="1088"/>
      <c r="N109" s="1088"/>
      <c r="O109" s="1088"/>
      <c r="P109" s="1089"/>
    </row>
    <row r="110" spans="2:16" s="440" customFormat="1" ht="24" customHeight="1" x14ac:dyDescent="0.15">
      <c r="B110" s="1000" t="s">
        <v>417</v>
      </c>
      <c r="C110" s="1001"/>
      <c r="D110" s="1001"/>
      <c r="E110" s="1001"/>
      <c r="F110" s="1001"/>
      <c r="G110" s="1002"/>
      <c r="H110" s="555"/>
      <c r="I110" s="1087"/>
      <c r="J110" s="1088"/>
      <c r="K110" s="1088"/>
      <c r="L110" s="1088"/>
      <c r="M110" s="1088"/>
      <c r="N110" s="1088"/>
      <c r="O110" s="1088"/>
      <c r="P110" s="1089"/>
    </row>
    <row r="111" spans="2:16" s="322" customFormat="1" ht="12" x14ac:dyDescent="0.15">
      <c r="B111" s="322" t="s">
        <v>409</v>
      </c>
    </row>
    <row r="112" spans="2:16" s="322" customFormat="1" ht="12" x14ac:dyDescent="0.15">
      <c r="B112" s="322" t="s">
        <v>410</v>
      </c>
    </row>
    <row r="113" spans="1:16" s="322" customFormat="1" ht="12" x14ac:dyDescent="0.15"/>
    <row r="114" spans="1:16" s="322" customFormat="1" ht="12" customHeight="1" x14ac:dyDescent="0.15">
      <c r="B114" s="322" t="s">
        <v>362</v>
      </c>
    </row>
    <row r="115" spans="1:16" s="322" customFormat="1" ht="12" customHeight="1" x14ac:dyDescent="0.15">
      <c r="B115" s="1039" t="s">
        <v>135</v>
      </c>
      <c r="C115" s="1039"/>
      <c r="D115" s="516" t="s">
        <v>363</v>
      </c>
      <c r="E115" s="516" t="s">
        <v>364</v>
      </c>
      <c r="F115" s="516" t="s">
        <v>365</v>
      </c>
      <c r="G115" s="516" t="s">
        <v>366</v>
      </c>
      <c r="H115" s="516" t="s">
        <v>367</v>
      </c>
      <c r="I115" s="516" t="s">
        <v>368</v>
      </c>
      <c r="J115" s="516" t="s">
        <v>369</v>
      </c>
      <c r="K115" s="516" t="s">
        <v>370</v>
      </c>
      <c r="L115" s="516" t="s">
        <v>371</v>
      </c>
      <c r="M115" s="516" t="s">
        <v>372</v>
      </c>
      <c r="N115" s="516" t="s">
        <v>373</v>
      </c>
      <c r="O115" s="516" t="s">
        <v>374</v>
      </c>
      <c r="P115" s="516" t="s">
        <v>2</v>
      </c>
    </row>
    <row r="116" spans="1:16" s="322" customFormat="1" ht="24.95" customHeight="1" x14ac:dyDescent="0.15">
      <c r="A116" s="431"/>
      <c r="B116" s="556" t="s">
        <v>418</v>
      </c>
      <c r="C116" s="512"/>
      <c r="D116" s="516"/>
      <c r="E116" s="516"/>
      <c r="F116" s="516"/>
      <c r="G116" s="516"/>
      <c r="H116" s="516"/>
      <c r="I116" s="516"/>
      <c r="J116" s="516"/>
      <c r="K116" s="516"/>
      <c r="L116" s="516"/>
      <c r="M116" s="516"/>
      <c r="N116" s="516"/>
      <c r="O116" s="516"/>
      <c r="P116" s="512"/>
    </row>
    <row r="117" spans="1:16" s="322" customFormat="1" ht="24.95" customHeight="1" x14ac:dyDescent="0.15">
      <c r="A117" s="431"/>
      <c r="B117" s="556" t="s">
        <v>419</v>
      </c>
      <c r="C117" s="512"/>
      <c r="D117" s="516"/>
      <c r="E117" s="516"/>
      <c r="F117" s="516"/>
      <c r="G117" s="516"/>
      <c r="H117" s="516"/>
      <c r="I117" s="516"/>
      <c r="J117" s="516"/>
      <c r="K117" s="516"/>
      <c r="L117" s="516"/>
      <c r="M117" s="516"/>
      <c r="N117" s="516"/>
      <c r="O117" s="516"/>
      <c r="P117" s="512"/>
    </row>
  </sheetData>
  <mergeCells count="113">
    <mergeCell ref="B75:J76"/>
    <mergeCell ref="L75:M76"/>
    <mergeCell ref="N75:O75"/>
    <mergeCell ref="P75:P76"/>
    <mergeCell ref="N76:O76"/>
    <mergeCell ref="B84:P84"/>
    <mergeCell ref="N79:O79"/>
    <mergeCell ref="L80:M80"/>
    <mergeCell ref="N80:O80"/>
    <mergeCell ref="L81:M81"/>
    <mergeCell ref="N81:O81"/>
    <mergeCell ref="B82:J82"/>
    <mergeCell ref="L82:M82"/>
    <mergeCell ref="N82:O82"/>
    <mergeCell ref="B77:J81"/>
    <mergeCell ref="P77:P81"/>
    <mergeCell ref="L78:M78"/>
    <mergeCell ref="N78:O78"/>
    <mergeCell ref="L79:M79"/>
    <mergeCell ref="B62:P62"/>
    <mergeCell ref="B63:P63"/>
    <mergeCell ref="B69:C69"/>
    <mergeCell ref="D69:L69"/>
    <mergeCell ref="N69:P69"/>
    <mergeCell ref="B70:C70"/>
    <mergeCell ref="D70:M70"/>
    <mergeCell ref="N70:P70"/>
    <mergeCell ref="B71:C71"/>
    <mergeCell ref="D71:M71"/>
    <mergeCell ref="N71:P71"/>
    <mergeCell ref="B46:P46"/>
    <mergeCell ref="B47:P47"/>
    <mergeCell ref="B48:P48"/>
    <mergeCell ref="B49:P49"/>
    <mergeCell ref="B53:P53"/>
    <mergeCell ref="B54:P54"/>
    <mergeCell ref="B55:P55"/>
    <mergeCell ref="B60:P60"/>
    <mergeCell ref="B61:P61"/>
    <mergeCell ref="B1:P1"/>
    <mergeCell ref="B30:C30"/>
    <mergeCell ref="D30:E30"/>
    <mergeCell ref="B36:C36"/>
    <mergeCell ref="D36:E36"/>
    <mergeCell ref="F36:G36"/>
    <mergeCell ref="H36:I36"/>
    <mergeCell ref="B4:F4"/>
    <mergeCell ref="B37:C37"/>
    <mergeCell ref="D37:E37"/>
    <mergeCell ref="F37:G37"/>
    <mergeCell ref="H37:I37"/>
    <mergeCell ref="B115:C115"/>
    <mergeCell ref="B95:G95"/>
    <mergeCell ref="I95:P95"/>
    <mergeCell ref="B96:G96"/>
    <mergeCell ref="I96:P96"/>
    <mergeCell ref="B104:G104"/>
    <mergeCell ref="I104:P104"/>
    <mergeCell ref="B105:G105"/>
    <mergeCell ref="I105:P105"/>
    <mergeCell ref="B106:G106"/>
    <mergeCell ref="I106:P106"/>
    <mergeCell ref="B107:G107"/>
    <mergeCell ref="I107:P107"/>
    <mergeCell ref="B108:G108"/>
    <mergeCell ref="B109:G109"/>
    <mergeCell ref="B110:G110"/>
    <mergeCell ref="I108:P108"/>
    <mergeCell ref="I109:P109"/>
    <mergeCell ref="I110:P110"/>
    <mergeCell ref="Q3:BE3"/>
    <mergeCell ref="Y6:Y9"/>
    <mergeCell ref="Z6:Z9"/>
    <mergeCell ref="W5:AD5"/>
    <mergeCell ref="AC6:AC9"/>
    <mergeCell ref="AD6:AD9"/>
    <mergeCell ref="AA6:AA9"/>
    <mergeCell ref="AB6:AB9"/>
    <mergeCell ref="Q4:AE4"/>
    <mergeCell ref="Q5:V5"/>
    <mergeCell ref="AE5:AE9"/>
    <mergeCell ref="Q6:Q9"/>
    <mergeCell ref="R6:R9"/>
    <mergeCell ref="S6:S9"/>
    <mergeCell ref="T6:T9"/>
    <mergeCell ref="U6:U9"/>
    <mergeCell ref="V6:V9"/>
    <mergeCell ref="W6:W9"/>
    <mergeCell ref="X6:X9"/>
    <mergeCell ref="B86:P89"/>
    <mergeCell ref="B97:G97"/>
    <mergeCell ref="I97:P97"/>
    <mergeCell ref="B98:G98"/>
    <mergeCell ref="I98:P98"/>
    <mergeCell ref="B99:G99"/>
    <mergeCell ref="I99:P99"/>
    <mergeCell ref="B38:C38"/>
    <mergeCell ref="D38:E38"/>
    <mergeCell ref="F38:G38"/>
    <mergeCell ref="H38:I38"/>
    <mergeCell ref="B39:C39"/>
    <mergeCell ref="D39:E39"/>
    <mergeCell ref="F39:G39"/>
    <mergeCell ref="H39:I39"/>
    <mergeCell ref="B40:C40"/>
    <mergeCell ref="D40:E40"/>
    <mergeCell ref="F40:G40"/>
    <mergeCell ref="H40:I40"/>
    <mergeCell ref="B56:P56"/>
    <mergeCell ref="B41:C41"/>
    <mergeCell ref="D41:E41"/>
    <mergeCell ref="F41:G41"/>
    <mergeCell ref="H41:I41"/>
  </mergeCells>
  <phoneticPr fontId="4"/>
  <dataValidations count="6">
    <dataValidation type="list" allowBlank="1" showInputMessage="1" showErrorMessage="1" sqref="V10" xr:uid="{AE2797F7-5CA3-42C9-A8F2-AF4A02821051}">
      <formula1>"5,3,1"</formula1>
    </dataValidation>
    <dataValidation type="list" allowBlank="1" showInputMessage="1" showErrorMessage="1" sqref="T10 Z10" xr:uid="{3B61BEDD-43F4-4DE4-A544-EC564EB542DB}">
      <formula1>"2"</formula1>
    </dataValidation>
    <dataValidation type="list" allowBlank="1" showInputMessage="1" showErrorMessage="1" sqref="AB10" xr:uid="{A5B90791-4AD6-41B3-B1A0-8A801E913CA8}">
      <formula1>"5"</formula1>
    </dataValidation>
    <dataValidation type="list" allowBlank="1" showInputMessage="1" showErrorMessage="1" sqref="U10 X10:Y10" xr:uid="{28A19332-045E-4D74-8C65-25D27F55A97C}">
      <formula1>"3"</formula1>
    </dataValidation>
    <dataValidation type="list" allowBlank="1" showInputMessage="1" showErrorMessage="1" sqref="Q10:S10 AC10:AD10" xr:uid="{B4B82AEA-EF03-4258-B643-8587396AEE78}">
      <formula1>"1"</formula1>
    </dataValidation>
    <dataValidation type="list" allowBlank="1" showInputMessage="1" showErrorMessage="1" sqref="W10 AA10" xr:uid="{7975D493-2A51-49EE-8680-FD8C1E1392E6}">
      <formula1>"５"</formula1>
    </dataValidation>
  </dataValidations>
  <pageMargins left="0.7" right="0.7" top="0.75" bottom="0.75" header="0.3" footer="0.3"/>
  <pageSetup paperSize="9" scale="85" fitToHeight="0" orientation="portrait" horizontalDpi="1200" verticalDpi="1200" r:id="rId1"/>
  <rowBreaks count="1" manualBreakCount="1">
    <brk id="73" max="15" man="1"/>
  </rowBreaks>
  <colBreaks count="1" manualBreakCount="1">
    <brk id="16" max="116"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2A55C6-0A4C-4AB1-A0D3-B45CEB492363}">
  <sheetPr>
    <tabColor rgb="FF92D050"/>
  </sheetPr>
  <dimension ref="A1:U72"/>
  <sheetViews>
    <sheetView view="pageBreakPreview" zoomScale="85" zoomScaleNormal="76" zoomScaleSheetLayoutView="85" workbookViewId="0"/>
  </sheetViews>
  <sheetFormatPr defaultColWidth="9" defaultRowHeight="13.5" x14ac:dyDescent="0.15"/>
  <cols>
    <col min="1" max="1" width="3.75" style="87" customWidth="1"/>
    <col min="2" max="5" width="4.625" style="87" customWidth="1"/>
    <col min="6" max="7" width="3.75" style="87" customWidth="1"/>
    <col min="8" max="8" width="5.75" style="87" customWidth="1"/>
    <col min="9" max="10" width="5.125" style="87" customWidth="1"/>
    <col min="11" max="14" width="5.625" style="87" customWidth="1"/>
    <col min="15" max="15" width="6" style="87" customWidth="1"/>
    <col min="16" max="16" width="6.25" style="87" customWidth="1"/>
    <col min="17" max="17" width="4.125" style="87" customWidth="1"/>
    <col min="18" max="20" width="3.75" style="87" customWidth="1"/>
    <col min="21" max="21" width="3" style="87" customWidth="1"/>
    <col min="22" max="27" width="3.75" style="87" customWidth="1"/>
    <col min="28" max="28" width="6.625" style="87" customWidth="1"/>
    <col min="29" max="29" width="15.25" style="87" customWidth="1"/>
    <col min="30" max="30" width="11.125" style="87" customWidth="1"/>
    <col min="31" max="36" width="3.75" style="87" customWidth="1"/>
    <col min="37" max="16384" width="9" style="87"/>
  </cols>
  <sheetData>
    <row r="1" spans="1:17" ht="15.75" customHeight="1" x14ac:dyDescent="0.15">
      <c r="A1" s="87">
        <v>9</v>
      </c>
      <c r="B1" s="87" t="s">
        <v>578</v>
      </c>
    </row>
    <row r="2" spans="1:17" ht="15.75" customHeight="1" x14ac:dyDescent="0.15">
      <c r="B2" s="87" t="s">
        <v>579</v>
      </c>
    </row>
    <row r="3" spans="1:17" s="88" customFormat="1" ht="15.75" customHeight="1" x14ac:dyDescent="0.15">
      <c r="B3" s="89"/>
      <c r="C3" s="90"/>
      <c r="D3" s="90"/>
      <c r="E3" s="91"/>
      <c r="F3" s="89"/>
      <c r="G3" s="90"/>
      <c r="H3" s="91"/>
      <c r="I3" s="92" t="s">
        <v>580</v>
      </c>
      <c r="J3" s="93"/>
      <c r="K3" s="93"/>
      <c r="L3" s="93"/>
      <c r="M3" s="93"/>
      <c r="N3" s="93"/>
      <c r="O3" s="93"/>
      <c r="P3" s="93"/>
      <c r="Q3" s="94"/>
    </row>
    <row r="4" spans="1:17" s="88" customFormat="1" ht="15.75" customHeight="1" x14ac:dyDescent="0.15">
      <c r="B4" s="575" t="s">
        <v>581</v>
      </c>
      <c r="C4" s="576"/>
      <c r="D4" s="576"/>
      <c r="E4" s="577"/>
      <c r="F4" s="575" t="s">
        <v>582</v>
      </c>
      <c r="G4" s="576"/>
      <c r="H4" s="577"/>
      <c r="I4" s="602" t="s">
        <v>583</v>
      </c>
      <c r="J4" s="614"/>
      <c r="K4" s="603"/>
      <c r="L4" s="602" t="s">
        <v>584</v>
      </c>
      <c r="M4" s="614"/>
      <c r="N4" s="603"/>
      <c r="O4" s="602" t="s">
        <v>585</v>
      </c>
      <c r="P4" s="614"/>
      <c r="Q4" s="603"/>
    </row>
    <row r="5" spans="1:17" s="88" customFormat="1" ht="15.75" customHeight="1" x14ac:dyDescent="0.15">
      <c r="B5" s="96"/>
      <c r="C5" s="97"/>
      <c r="D5" s="97"/>
      <c r="E5" s="98"/>
      <c r="F5" s="96"/>
      <c r="G5" s="97"/>
      <c r="H5" s="98"/>
      <c r="I5" s="624" t="s">
        <v>586</v>
      </c>
      <c r="J5" s="1127"/>
      <c r="K5" s="625"/>
      <c r="L5" s="624" t="s">
        <v>587</v>
      </c>
      <c r="M5" s="1127"/>
      <c r="N5" s="625"/>
      <c r="O5" s="624" t="s">
        <v>588</v>
      </c>
      <c r="P5" s="1127"/>
      <c r="Q5" s="625"/>
    </row>
    <row r="6" spans="1:17" s="88" customFormat="1" ht="15.75" customHeight="1" x14ac:dyDescent="0.15">
      <c r="B6" s="96" t="s">
        <v>589</v>
      </c>
      <c r="C6" s="97"/>
      <c r="D6" s="97"/>
      <c r="E6" s="98"/>
      <c r="F6" s="99"/>
      <c r="G6" s="100"/>
      <c r="H6" s="101"/>
      <c r="I6" s="102"/>
      <c r="J6" s="103"/>
      <c r="K6" s="104"/>
      <c r="L6" s="105"/>
      <c r="M6" s="106"/>
      <c r="N6" s="107"/>
      <c r="O6" s="108"/>
      <c r="P6" s="109"/>
      <c r="Q6" s="110"/>
    </row>
    <row r="7" spans="1:17" s="88" customFormat="1" ht="15.75" customHeight="1" x14ac:dyDescent="0.15">
      <c r="B7" s="96" t="s">
        <v>590</v>
      </c>
      <c r="C7" s="97"/>
      <c r="D7" s="97"/>
      <c r="E7" s="98"/>
      <c r="F7" s="99"/>
      <c r="G7" s="100"/>
      <c r="H7" s="101"/>
      <c r="I7" s="102"/>
      <c r="J7" s="103"/>
      <c r="K7" s="104"/>
      <c r="L7" s="105"/>
      <c r="M7" s="106"/>
      <c r="N7" s="107"/>
      <c r="O7" s="108"/>
      <c r="P7" s="109"/>
      <c r="Q7" s="110"/>
    </row>
    <row r="8" spans="1:17" s="88" customFormat="1" ht="15.75" customHeight="1" x14ac:dyDescent="0.15">
      <c r="B8" s="102" t="s">
        <v>591</v>
      </c>
      <c r="C8" s="103"/>
      <c r="D8" s="103"/>
      <c r="E8" s="104"/>
      <c r="F8" s="99"/>
      <c r="G8" s="100"/>
      <c r="H8" s="101"/>
      <c r="I8" s="102"/>
      <c r="J8" s="103"/>
      <c r="K8" s="104"/>
      <c r="L8" s="105"/>
      <c r="M8" s="106"/>
      <c r="N8" s="107"/>
      <c r="O8" s="108"/>
      <c r="P8" s="109"/>
      <c r="Q8" s="110"/>
    </row>
    <row r="9" spans="1:17" s="88" customFormat="1" ht="15.75" customHeight="1" x14ac:dyDescent="0.15">
      <c r="B9" s="102" t="s">
        <v>592</v>
      </c>
      <c r="C9" s="97"/>
      <c r="D9" s="97"/>
      <c r="E9" s="98"/>
      <c r="F9" s="99"/>
      <c r="G9" s="100"/>
      <c r="H9" s="101"/>
      <c r="I9" s="102"/>
      <c r="J9" s="103"/>
      <c r="K9" s="104"/>
      <c r="L9" s="105"/>
      <c r="M9" s="106"/>
      <c r="N9" s="107"/>
      <c r="O9" s="108"/>
      <c r="P9" s="109"/>
      <c r="Q9" s="110"/>
    </row>
    <row r="10" spans="1:17" s="88" customFormat="1" ht="15.75" customHeight="1" x14ac:dyDescent="0.15">
      <c r="B10" s="102" t="s">
        <v>593</v>
      </c>
      <c r="C10" s="97"/>
      <c r="D10" s="97"/>
      <c r="E10" s="98"/>
      <c r="F10" s="99"/>
      <c r="G10" s="100"/>
      <c r="H10" s="101"/>
      <c r="I10" s="102"/>
      <c r="J10" s="103"/>
      <c r="K10" s="104"/>
      <c r="L10" s="105"/>
      <c r="M10" s="106"/>
      <c r="N10" s="107"/>
      <c r="O10" s="108"/>
      <c r="P10" s="109"/>
      <c r="Q10" s="110"/>
    </row>
    <row r="11" spans="1:17" s="88" customFormat="1" ht="15.75" customHeight="1" x14ac:dyDescent="0.15">
      <c r="B11" s="102" t="s">
        <v>594</v>
      </c>
      <c r="C11" s="97"/>
      <c r="D11" s="97"/>
      <c r="E11" s="98"/>
      <c r="F11" s="99"/>
      <c r="G11" s="100"/>
      <c r="H11" s="101"/>
      <c r="I11" s="102"/>
      <c r="J11" s="103"/>
      <c r="K11" s="104"/>
      <c r="L11" s="105"/>
      <c r="M11" s="106"/>
      <c r="N11" s="107"/>
      <c r="O11" s="108"/>
      <c r="P11" s="109"/>
      <c r="Q11" s="110"/>
    </row>
    <row r="12" spans="1:17" s="88" customFormat="1" ht="15.75" customHeight="1" x14ac:dyDescent="0.15">
      <c r="B12" s="102" t="s">
        <v>595</v>
      </c>
      <c r="C12" s="103"/>
      <c r="D12" s="103"/>
      <c r="E12" s="104"/>
      <c r="F12" s="99"/>
      <c r="G12" s="100"/>
      <c r="H12" s="101"/>
      <c r="I12" s="102"/>
      <c r="J12" s="103"/>
      <c r="K12" s="104"/>
      <c r="L12" s="105"/>
      <c r="M12" s="106"/>
      <c r="N12" s="107"/>
      <c r="O12" s="108"/>
      <c r="P12" s="109"/>
      <c r="Q12" s="110"/>
    </row>
    <row r="13" spans="1:17" s="88" customFormat="1" ht="15.75" customHeight="1" x14ac:dyDescent="0.15">
      <c r="B13" s="96" t="s">
        <v>596</v>
      </c>
      <c r="C13" s="97"/>
      <c r="D13" s="97"/>
      <c r="E13" s="98"/>
      <c r="F13" s="99"/>
      <c r="G13" s="100"/>
      <c r="H13" s="101"/>
      <c r="I13" s="102"/>
      <c r="J13" s="103"/>
      <c r="K13" s="104"/>
      <c r="L13" s="105"/>
      <c r="M13" s="106"/>
      <c r="N13" s="107"/>
      <c r="O13" s="108"/>
      <c r="P13" s="109"/>
      <c r="Q13" s="110"/>
    </row>
    <row r="14" spans="1:17" s="88" customFormat="1" ht="15.75" customHeight="1" x14ac:dyDescent="0.15">
      <c r="B14" s="604" t="s">
        <v>597</v>
      </c>
      <c r="C14" s="615"/>
      <c r="D14" s="615"/>
      <c r="E14" s="605"/>
      <c r="F14" s="96"/>
      <c r="G14" s="97"/>
      <c r="H14" s="98"/>
      <c r="I14" s="604"/>
      <c r="J14" s="615"/>
      <c r="K14" s="605"/>
      <c r="L14" s="96"/>
      <c r="M14" s="97"/>
      <c r="N14" s="98"/>
      <c r="O14" s="1128"/>
      <c r="P14" s="615"/>
      <c r="Q14" s="605"/>
    </row>
    <row r="15" spans="1:17" ht="15.75" customHeight="1" x14ac:dyDescent="0.15"/>
    <row r="16" spans="1:17" ht="15.75" customHeight="1" x14ac:dyDescent="0.15">
      <c r="B16" s="87" t="s">
        <v>598</v>
      </c>
    </row>
    <row r="17" spans="2:21" ht="15.75" customHeight="1" x14ac:dyDescent="0.15">
      <c r="B17" s="111"/>
      <c r="C17" s="112"/>
      <c r="D17" s="113"/>
      <c r="E17" s="111"/>
      <c r="F17" s="112"/>
      <c r="G17" s="113"/>
      <c r="H17" s="111"/>
      <c r="I17" s="113"/>
      <c r="J17" s="111"/>
      <c r="K17" s="112"/>
      <c r="L17" s="113"/>
      <c r="M17" s="111"/>
      <c r="N17" s="113"/>
      <c r="O17" s="111"/>
      <c r="P17" s="113"/>
      <c r="Q17" s="111"/>
      <c r="R17" s="112"/>
      <c r="S17" s="113"/>
      <c r="T17" s="111"/>
      <c r="U17" s="113"/>
    </row>
    <row r="18" spans="2:21" ht="15.75" customHeight="1" x14ac:dyDescent="0.15">
      <c r="B18" s="1129" t="s">
        <v>508</v>
      </c>
      <c r="C18" s="1130"/>
      <c r="D18" s="1131"/>
      <c r="E18" s="1129" t="s">
        <v>508</v>
      </c>
      <c r="F18" s="1130"/>
      <c r="G18" s="1131"/>
      <c r="H18" s="1129" t="s">
        <v>599</v>
      </c>
      <c r="I18" s="1131"/>
      <c r="J18" s="1129" t="s">
        <v>600</v>
      </c>
      <c r="K18" s="1130"/>
      <c r="L18" s="1131"/>
      <c r="M18" s="1129" t="s">
        <v>601</v>
      </c>
      <c r="N18" s="1131"/>
      <c r="O18" s="1129" t="s">
        <v>602</v>
      </c>
      <c r="P18" s="1131"/>
      <c r="Q18" s="1129" t="s">
        <v>603</v>
      </c>
      <c r="R18" s="1130"/>
      <c r="S18" s="1131"/>
      <c r="T18" s="1129" t="s">
        <v>480</v>
      </c>
      <c r="U18" s="1131"/>
    </row>
    <row r="19" spans="2:21" ht="15.75" customHeight="1" x14ac:dyDescent="0.15">
      <c r="B19" s="1132" t="s">
        <v>512</v>
      </c>
      <c r="C19" s="1133"/>
      <c r="D19" s="1134"/>
      <c r="E19" s="1132" t="s">
        <v>604</v>
      </c>
      <c r="F19" s="1133"/>
      <c r="G19" s="1134"/>
      <c r="H19" s="1132" t="s">
        <v>605</v>
      </c>
      <c r="I19" s="1134"/>
      <c r="J19" s="118"/>
      <c r="K19" s="119"/>
      <c r="L19" s="120"/>
      <c r="M19" s="118"/>
      <c r="N19" s="120"/>
      <c r="O19" s="118"/>
      <c r="P19" s="120"/>
      <c r="Q19" s="118"/>
      <c r="R19" s="119"/>
      <c r="S19" s="120"/>
      <c r="T19" s="118"/>
      <c r="U19" s="120"/>
    </row>
    <row r="20" spans="2:21" ht="15.75" customHeight="1" x14ac:dyDescent="0.15">
      <c r="B20" s="111"/>
      <c r="C20" s="112"/>
      <c r="D20" s="113"/>
      <c r="E20" s="111"/>
      <c r="F20" s="112"/>
      <c r="G20" s="113"/>
      <c r="H20" s="111"/>
      <c r="I20" s="113"/>
      <c r="J20" s="111"/>
      <c r="K20" s="112"/>
      <c r="L20" s="113"/>
      <c r="M20" s="111"/>
      <c r="N20" s="121" t="s">
        <v>606</v>
      </c>
      <c r="O20" s="122"/>
      <c r="P20" s="121" t="s">
        <v>606</v>
      </c>
      <c r="Q20" s="122"/>
      <c r="R20" s="123"/>
      <c r="S20" s="121" t="s">
        <v>606</v>
      </c>
      <c r="T20" s="111"/>
      <c r="U20" s="113"/>
    </row>
    <row r="21" spans="2:21" ht="15.75" customHeight="1" x14ac:dyDescent="0.15">
      <c r="B21" s="124"/>
      <c r="D21" s="125"/>
      <c r="E21" s="124"/>
      <c r="G21" s="125"/>
      <c r="H21" s="124"/>
      <c r="I21" s="125"/>
      <c r="J21" s="124"/>
      <c r="L21" s="125"/>
      <c r="M21" s="124"/>
      <c r="N21" s="125"/>
      <c r="O21" s="124"/>
      <c r="P21" s="125"/>
      <c r="Q21" s="124"/>
      <c r="S21" s="125"/>
      <c r="T21" s="124"/>
      <c r="U21" s="125"/>
    </row>
    <row r="22" spans="2:21" ht="15.75" customHeight="1" x14ac:dyDescent="0.15">
      <c r="B22" s="118"/>
      <c r="C22" s="119"/>
      <c r="D22" s="120"/>
      <c r="E22" s="118"/>
      <c r="F22" s="119"/>
      <c r="G22" s="120"/>
      <c r="H22" s="118"/>
      <c r="I22" s="120"/>
      <c r="J22" s="118"/>
      <c r="K22" s="119"/>
      <c r="L22" s="120"/>
      <c r="M22" s="118"/>
      <c r="N22" s="120"/>
      <c r="O22" s="118"/>
      <c r="P22" s="120"/>
      <c r="Q22" s="118"/>
      <c r="R22" s="119"/>
      <c r="S22" s="120"/>
      <c r="T22" s="118"/>
      <c r="U22" s="120"/>
    </row>
    <row r="23" spans="2:21" ht="15.75" customHeight="1" x14ac:dyDescent="0.15">
      <c r="B23" s="124"/>
      <c r="D23" s="125"/>
      <c r="E23" s="124"/>
      <c r="G23" s="125"/>
      <c r="H23" s="124"/>
      <c r="I23" s="125"/>
      <c r="J23" s="124"/>
      <c r="L23" s="125"/>
      <c r="M23" s="124"/>
      <c r="N23" s="125"/>
      <c r="O23" s="124"/>
      <c r="P23" s="125"/>
      <c r="Q23" s="124"/>
      <c r="S23" s="125"/>
      <c r="T23" s="124"/>
      <c r="U23" s="125"/>
    </row>
    <row r="24" spans="2:21" ht="15.75" customHeight="1" x14ac:dyDescent="0.15">
      <c r="B24" s="1129" t="s">
        <v>597</v>
      </c>
      <c r="C24" s="1130"/>
      <c r="D24" s="1131"/>
      <c r="E24" s="124"/>
      <c r="G24" s="125"/>
      <c r="H24" s="124"/>
      <c r="I24" s="125"/>
      <c r="J24" s="124"/>
      <c r="L24" s="125"/>
      <c r="M24" s="124"/>
      <c r="N24" s="125"/>
      <c r="O24" s="124"/>
      <c r="P24" s="125"/>
      <c r="Q24" s="124"/>
      <c r="S24" s="125"/>
      <c r="T24" s="124"/>
      <c r="U24" s="125"/>
    </row>
    <row r="25" spans="2:21" ht="15.75" customHeight="1" x14ac:dyDescent="0.15">
      <c r="B25" s="118"/>
      <c r="C25" s="119"/>
      <c r="D25" s="120"/>
      <c r="E25" s="118"/>
      <c r="F25" s="119"/>
      <c r="G25" s="120"/>
      <c r="H25" s="118"/>
      <c r="I25" s="120"/>
      <c r="J25" s="118"/>
      <c r="K25" s="119"/>
      <c r="L25" s="120"/>
      <c r="M25" s="118"/>
      <c r="N25" s="120"/>
      <c r="O25" s="118"/>
      <c r="P25" s="120"/>
      <c r="Q25" s="118"/>
      <c r="R25" s="119"/>
      <c r="S25" s="120"/>
      <c r="T25" s="118"/>
      <c r="U25" s="120"/>
    </row>
    <row r="26" spans="2:21" ht="15.75" customHeight="1" x14ac:dyDescent="0.15">
      <c r="B26" s="87" t="s">
        <v>607</v>
      </c>
    </row>
    <row r="27" spans="2:21" ht="15.75" customHeight="1" x14ac:dyDescent="0.15"/>
    <row r="28" spans="2:21" ht="15.75" customHeight="1" x14ac:dyDescent="0.15">
      <c r="B28" s="87" t="s">
        <v>608</v>
      </c>
    </row>
    <row r="29" spans="2:21" ht="15.75" customHeight="1" x14ac:dyDescent="0.15">
      <c r="B29" s="87" t="s">
        <v>609</v>
      </c>
    </row>
    <row r="30" spans="2:21" ht="15.75" customHeight="1" x14ac:dyDescent="0.15">
      <c r="B30" s="111"/>
      <c r="C30" s="112"/>
      <c r="D30" s="113"/>
      <c r="E30" s="111"/>
      <c r="F30" s="112"/>
      <c r="G30" s="113"/>
      <c r="H30" s="111"/>
      <c r="I30" s="113"/>
      <c r="J30" s="111"/>
      <c r="K30" s="113"/>
      <c r="L30" s="111"/>
      <c r="M30" s="113"/>
      <c r="N30" s="111"/>
      <c r="O30" s="112"/>
      <c r="P30" s="111"/>
      <c r="Q30" s="112"/>
      <c r="R30" s="113"/>
      <c r="S30" s="111"/>
      <c r="T30" s="112"/>
      <c r="U30" s="113"/>
    </row>
    <row r="31" spans="2:21" ht="15.75" customHeight="1" x14ac:dyDescent="0.15">
      <c r="B31" s="1140" t="s">
        <v>610</v>
      </c>
      <c r="C31" s="1141"/>
      <c r="D31" s="1142"/>
      <c r="E31" s="1140" t="s">
        <v>611</v>
      </c>
      <c r="F31" s="1141"/>
      <c r="G31" s="1142"/>
      <c r="H31" s="1140" t="s">
        <v>612</v>
      </c>
      <c r="I31" s="1142"/>
      <c r="J31" s="1140" t="s">
        <v>613</v>
      </c>
      <c r="K31" s="1142"/>
      <c r="L31" s="1129" t="s">
        <v>601</v>
      </c>
      <c r="M31" s="1131"/>
      <c r="N31" s="1129" t="s">
        <v>585</v>
      </c>
      <c r="O31" s="1130"/>
      <c r="P31" s="1129" t="s">
        <v>603</v>
      </c>
      <c r="Q31" s="1130"/>
      <c r="R31" s="1131"/>
      <c r="S31" s="1137" t="s">
        <v>614</v>
      </c>
      <c r="T31" s="1138"/>
      <c r="U31" s="1139"/>
    </row>
    <row r="32" spans="2:21" ht="15.75" customHeight="1" x14ac:dyDescent="0.15">
      <c r="B32" s="1140" t="s">
        <v>615</v>
      </c>
      <c r="C32" s="1141"/>
      <c r="D32" s="1142"/>
      <c r="E32" s="1140" t="s">
        <v>616</v>
      </c>
      <c r="F32" s="1141"/>
      <c r="G32" s="1142"/>
      <c r="H32" s="1140" t="s">
        <v>617</v>
      </c>
      <c r="I32" s="1142"/>
      <c r="J32" s="1140" t="s">
        <v>618</v>
      </c>
      <c r="K32" s="1142"/>
      <c r="L32" s="114"/>
      <c r="M32" s="116"/>
      <c r="N32" s="114"/>
      <c r="O32" s="115"/>
      <c r="P32" s="114"/>
      <c r="Q32" s="115"/>
      <c r="R32" s="116"/>
      <c r="S32" s="1137"/>
      <c r="T32" s="1138"/>
      <c r="U32" s="1139"/>
    </row>
    <row r="33" spans="2:21" ht="15.75" customHeight="1" x14ac:dyDescent="0.15">
      <c r="B33" s="126"/>
      <c r="C33" s="127"/>
      <c r="D33" s="128"/>
      <c r="E33" s="126"/>
      <c r="F33" s="127"/>
      <c r="G33" s="128"/>
      <c r="H33" s="126"/>
      <c r="I33" s="128"/>
      <c r="J33" s="126"/>
      <c r="K33" s="128"/>
      <c r="L33" s="114"/>
      <c r="M33" s="116"/>
      <c r="N33" s="114"/>
      <c r="O33" s="115"/>
      <c r="P33" s="114"/>
      <c r="Q33" s="115"/>
      <c r="R33" s="116"/>
      <c r="S33" s="1137"/>
      <c r="T33" s="1138"/>
      <c r="U33" s="1139"/>
    </row>
    <row r="34" spans="2:21" ht="15.75" customHeight="1" x14ac:dyDescent="0.15">
      <c r="B34" s="1140"/>
      <c r="C34" s="1141"/>
      <c r="D34" s="1142"/>
      <c r="E34" s="1140"/>
      <c r="F34" s="1141"/>
      <c r="G34" s="1142"/>
      <c r="H34" s="1140"/>
      <c r="I34" s="1142"/>
      <c r="J34" s="1135"/>
      <c r="K34" s="1136"/>
      <c r="L34" s="129"/>
      <c r="M34" s="120"/>
      <c r="N34" s="118"/>
      <c r="O34" s="119"/>
      <c r="P34" s="118"/>
      <c r="Q34" s="119"/>
      <c r="R34" s="120"/>
      <c r="S34" s="1137" t="s">
        <v>619</v>
      </c>
      <c r="T34" s="1138"/>
      <c r="U34" s="1139"/>
    </row>
    <row r="35" spans="2:21" ht="15.75" customHeight="1" x14ac:dyDescent="0.15">
      <c r="B35" s="111"/>
      <c r="C35" s="112"/>
      <c r="D35" s="113"/>
      <c r="E35" s="111"/>
      <c r="F35" s="112"/>
      <c r="G35" s="113"/>
      <c r="H35" s="111"/>
      <c r="I35" s="113" t="s">
        <v>620</v>
      </c>
      <c r="J35" s="111"/>
      <c r="K35" s="113" t="s">
        <v>621</v>
      </c>
      <c r="L35" s="111"/>
      <c r="M35" s="121" t="s">
        <v>606</v>
      </c>
      <c r="N35" s="122"/>
      <c r="O35" s="123" t="s">
        <v>606</v>
      </c>
      <c r="P35" s="122"/>
      <c r="Q35" s="123"/>
      <c r="R35" s="121" t="s">
        <v>606</v>
      </c>
      <c r="S35" s="122"/>
      <c r="T35" s="112"/>
      <c r="U35" s="113"/>
    </row>
    <row r="36" spans="2:21" ht="15.75" customHeight="1" x14ac:dyDescent="0.15">
      <c r="B36" s="124"/>
      <c r="D36" s="125"/>
      <c r="E36" s="124"/>
      <c r="G36" s="125"/>
      <c r="H36" s="124"/>
      <c r="I36" s="125"/>
      <c r="J36" s="124"/>
      <c r="K36" s="125"/>
      <c r="L36" s="124"/>
      <c r="M36" s="125"/>
      <c r="N36" s="124"/>
      <c r="P36" s="124"/>
      <c r="R36" s="125"/>
      <c r="S36" s="124"/>
      <c r="U36" s="125"/>
    </row>
    <row r="37" spans="2:21" ht="15.75" customHeight="1" x14ac:dyDescent="0.15">
      <c r="B37" s="118"/>
      <c r="C37" s="119"/>
      <c r="D37" s="120"/>
      <c r="E37" s="118"/>
      <c r="F37" s="119"/>
      <c r="G37" s="120"/>
      <c r="H37" s="118"/>
      <c r="I37" s="120"/>
      <c r="J37" s="118"/>
      <c r="K37" s="120"/>
      <c r="L37" s="118"/>
      <c r="M37" s="120"/>
      <c r="N37" s="118"/>
      <c r="O37" s="119"/>
      <c r="P37" s="118"/>
      <c r="Q37" s="119"/>
      <c r="R37" s="120"/>
      <c r="S37" s="118"/>
      <c r="T37" s="119"/>
      <c r="U37" s="120"/>
    </row>
    <row r="38" spans="2:21" ht="15.75" customHeight="1" x14ac:dyDescent="0.15">
      <c r="B38" s="124"/>
      <c r="D38" s="125"/>
      <c r="E38" s="124"/>
      <c r="G38" s="125"/>
      <c r="H38" s="124"/>
      <c r="I38" s="125"/>
      <c r="J38" s="124"/>
      <c r="K38" s="125"/>
      <c r="L38" s="124"/>
      <c r="M38" s="125"/>
      <c r="N38" s="124"/>
      <c r="P38" s="124"/>
      <c r="R38" s="125"/>
      <c r="S38" s="124"/>
      <c r="U38" s="125"/>
    </row>
    <row r="39" spans="2:21" ht="15.75" customHeight="1" x14ac:dyDescent="0.15">
      <c r="B39" s="1129" t="s">
        <v>597</v>
      </c>
      <c r="C39" s="1130"/>
      <c r="D39" s="1131"/>
      <c r="E39" s="124"/>
      <c r="G39" s="125"/>
      <c r="H39" s="124"/>
      <c r="I39" s="125"/>
      <c r="J39" s="124"/>
      <c r="K39" s="125"/>
      <c r="L39" s="124"/>
      <c r="M39" s="125"/>
      <c r="N39" s="124"/>
      <c r="P39" s="124"/>
      <c r="R39" s="125"/>
      <c r="S39" s="124"/>
      <c r="U39" s="125"/>
    </row>
    <row r="40" spans="2:21" ht="15.75" customHeight="1" x14ac:dyDescent="0.15">
      <c r="B40" s="118"/>
      <c r="C40" s="119"/>
      <c r="D40" s="120"/>
      <c r="E40" s="118"/>
      <c r="F40" s="119"/>
      <c r="G40" s="120"/>
      <c r="H40" s="118"/>
      <c r="I40" s="120"/>
      <c r="J40" s="118"/>
      <c r="K40" s="120"/>
      <c r="L40" s="118"/>
      <c r="M40" s="120"/>
      <c r="N40" s="118"/>
      <c r="O40" s="119"/>
      <c r="P40" s="118"/>
      <c r="Q40" s="119"/>
      <c r="R40" s="120"/>
      <c r="S40" s="118"/>
      <c r="T40" s="119"/>
      <c r="U40" s="120"/>
    </row>
    <row r="41" spans="2:21" ht="18" customHeight="1" x14ac:dyDescent="0.15">
      <c r="B41" s="1143" t="s">
        <v>622</v>
      </c>
      <c r="C41" s="1144"/>
      <c r="D41" s="1144"/>
      <c r="E41" s="1144"/>
      <c r="F41" s="1144"/>
      <c r="G41" s="1144"/>
      <c r="H41" s="1144"/>
      <c r="I41" s="1145"/>
      <c r="J41" s="131"/>
      <c r="K41" s="131"/>
      <c r="L41" s="131"/>
      <c r="M41" s="131"/>
      <c r="N41" s="131"/>
      <c r="O41" s="132"/>
      <c r="P41" s="130"/>
      <c r="Q41" s="130"/>
      <c r="R41" s="133"/>
      <c r="S41" s="133"/>
      <c r="T41" s="133"/>
      <c r="U41" s="134"/>
    </row>
    <row r="42" spans="2:21" ht="18" customHeight="1" x14ac:dyDescent="0.15">
      <c r="B42" s="1129" t="s">
        <v>623</v>
      </c>
      <c r="C42" s="1130"/>
      <c r="D42" s="1130"/>
      <c r="E42" s="1130"/>
      <c r="F42" s="1130"/>
      <c r="G42" s="1130"/>
      <c r="H42" s="1130"/>
      <c r="I42" s="1131"/>
      <c r="J42" s="135"/>
      <c r="K42" s="135"/>
      <c r="L42" s="135"/>
      <c r="M42" s="135"/>
      <c r="N42" s="135"/>
      <c r="O42" s="136"/>
      <c r="P42" s="115"/>
      <c r="Q42" s="115"/>
      <c r="R42" s="137"/>
      <c r="S42" s="137"/>
      <c r="T42" s="137"/>
      <c r="U42" s="138"/>
    </row>
    <row r="43" spans="2:21" ht="18" customHeight="1" x14ac:dyDescent="0.15">
      <c r="B43" s="1132" t="s">
        <v>624</v>
      </c>
      <c r="C43" s="1133"/>
      <c r="D43" s="1133"/>
      <c r="E43" s="1133"/>
      <c r="F43" s="1133"/>
      <c r="G43" s="1133"/>
      <c r="H43" s="1133"/>
      <c r="I43" s="1134"/>
      <c r="J43" s="139"/>
      <c r="K43" s="139"/>
      <c r="L43" s="139"/>
      <c r="M43" s="139"/>
      <c r="N43" s="139"/>
      <c r="O43" s="140"/>
      <c r="P43" s="117"/>
      <c r="Q43" s="117"/>
      <c r="R43" s="141"/>
      <c r="S43" s="141"/>
      <c r="T43" s="141"/>
      <c r="U43" s="142"/>
    </row>
    <row r="44" spans="2:21" ht="15.75" customHeight="1" x14ac:dyDescent="0.15">
      <c r="B44" s="87" t="s">
        <v>625</v>
      </c>
    </row>
    <row r="45" spans="2:21" ht="15.75" customHeight="1" x14ac:dyDescent="0.15">
      <c r="B45" s="87" t="s">
        <v>626</v>
      </c>
    </row>
    <row r="46" spans="2:21" ht="15.75" customHeight="1" x14ac:dyDescent="0.15">
      <c r="B46" s="87" t="s">
        <v>627</v>
      </c>
    </row>
    <row r="47" spans="2:21" ht="15.75" customHeight="1" x14ac:dyDescent="0.15">
      <c r="B47" s="87" t="s">
        <v>628</v>
      </c>
    </row>
    <row r="48" spans="2:21" ht="15.75" customHeight="1" x14ac:dyDescent="0.15">
      <c r="C48" s="87" t="s">
        <v>629</v>
      </c>
    </row>
    <row r="49" spans="2:3" ht="15.75" customHeight="1" x14ac:dyDescent="0.15">
      <c r="C49" s="87" t="s">
        <v>630</v>
      </c>
    </row>
    <row r="50" spans="2:3" ht="15.75" customHeight="1" x14ac:dyDescent="0.15">
      <c r="C50" s="87" t="s">
        <v>631</v>
      </c>
    </row>
    <row r="51" spans="2:3" ht="15.75" customHeight="1" x14ac:dyDescent="0.15">
      <c r="C51" s="87" t="s">
        <v>632</v>
      </c>
    </row>
    <row r="52" spans="2:3" ht="15.75" customHeight="1" x14ac:dyDescent="0.15">
      <c r="C52" s="87" t="s">
        <v>633</v>
      </c>
    </row>
    <row r="53" spans="2:3" ht="15.75" customHeight="1" x14ac:dyDescent="0.15">
      <c r="C53" s="87" t="s">
        <v>634</v>
      </c>
    </row>
    <row r="54" spans="2:3" ht="15.75" customHeight="1" x14ac:dyDescent="0.15">
      <c r="C54" s="87" t="s">
        <v>635</v>
      </c>
    </row>
    <row r="55" spans="2:3" ht="15.75" customHeight="1" x14ac:dyDescent="0.15">
      <c r="C55" s="87" t="s">
        <v>636</v>
      </c>
    </row>
    <row r="56" spans="2:3" ht="15.75" customHeight="1" x14ac:dyDescent="0.15">
      <c r="C56" s="87" t="s">
        <v>637</v>
      </c>
    </row>
    <row r="57" spans="2:3" ht="15.75" customHeight="1" x14ac:dyDescent="0.15">
      <c r="C57" s="87" t="s">
        <v>638</v>
      </c>
    </row>
    <row r="58" spans="2:3" ht="15.75" customHeight="1" x14ac:dyDescent="0.15">
      <c r="C58" s="87" t="s">
        <v>639</v>
      </c>
    </row>
    <row r="59" spans="2:3" ht="15.75" customHeight="1" x14ac:dyDescent="0.15">
      <c r="C59" s="87" t="s">
        <v>640</v>
      </c>
    </row>
    <row r="60" spans="2:3" ht="15.75" customHeight="1" x14ac:dyDescent="0.15">
      <c r="C60" s="87" t="s">
        <v>641</v>
      </c>
    </row>
    <row r="61" spans="2:3" ht="15.75" customHeight="1" x14ac:dyDescent="0.15">
      <c r="C61" s="87" t="s">
        <v>642</v>
      </c>
    </row>
    <row r="62" spans="2:3" ht="15.75" customHeight="1" x14ac:dyDescent="0.15">
      <c r="C62" s="87" t="s">
        <v>643</v>
      </c>
    </row>
    <row r="63" spans="2:3" ht="15.75" customHeight="1" x14ac:dyDescent="0.15">
      <c r="C63" s="87" t="s">
        <v>644</v>
      </c>
    </row>
    <row r="64" spans="2:3" ht="15.75" customHeight="1" x14ac:dyDescent="0.15">
      <c r="B64" s="87" t="s">
        <v>645</v>
      </c>
    </row>
    <row r="65" spans="2:3" ht="15.75" customHeight="1" x14ac:dyDescent="0.15">
      <c r="B65" s="87" t="s">
        <v>646</v>
      </c>
    </row>
    <row r="66" spans="2:3" ht="15.75" customHeight="1" x14ac:dyDescent="0.15">
      <c r="B66" s="87" t="s">
        <v>647</v>
      </c>
    </row>
    <row r="67" spans="2:3" ht="15.75" customHeight="1" x14ac:dyDescent="0.15">
      <c r="B67" s="87" t="s">
        <v>648</v>
      </c>
    </row>
    <row r="68" spans="2:3" ht="15.75" customHeight="1" x14ac:dyDescent="0.15">
      <c r="C68" s="87" t="s">
        <v>649</v>
      </c>
    </row>
    <row r="69" spans="2:3" ht="15.75" customHeight="1" x14ac:dyDescent="0.15">
      <c r="C69" s="87" t="s">
        <v>650</v>
      </c>
    </row>
    <row r="70" spans="2:3" ht="15.75" customHeight="1" x14ac:dyDescent="0.15">
      <c r="B70" s="87" t="s">
        <v>651</v>
      </c>
    </row>
    <row r="71" spans="2:3" ht="15.75" customHeight="1" x14ac:dyDescent="0.15">
      <c r="B71" s="87" t="s">
        <v>652</v>
      </c>
    </row>
    <row r="72" spans="2:3" ht="15.75" customHeight="1" x14ac:dyDescent="0.15"/>
  </sheetData>
  <mergeCells count="44">
    <mergeCell ref="B41:I41"/>
    <mergeCell ref="B42:I42"/>
    <mergeCell ref="B43:I43"/>
    <mergeCell ref="B34:D34"/>
    <mergeCell ref="E34:G34"/>
    <mergeCell ref="H34:I34"/>
    <mergeCell ref="J34:K34"/>
    <mergeCell ref="S34:U34"/>
    <mergeCell ref="B39:D39"/>
    <mergeCell ref="N31:O31"/>
    <mergeCell ref="P31:R31"/>
    <mergeCell ref="S31:U33"/>
    <mergeCell ref="B32:D32"/>
    <mergeCell ref="E32:G32"/>
    <mergeCell ref="H32:I32"/>
    <mergeCell ref="J32:K32"/>
    <mergeCell ref="B31:D31"/>
    <mergeCell ref="E31:G31"/>
    <mergeCell ref="H31:I31"/>
    <mergeCell ref="J31:K31"/>
    <mergeCell ref="L31:M31"/>
    <mergeCell ref="T18:U18"/>
    <mergeCell ref="B19:D19"/>
    <mergeCell ref="E19:G19"/>
    <mergeCell ref="H19:I19"/>
    <mergeCell ref="B24:D24"/>
    <mergeCell ref="B14:E14"/>
    <mergeCell ref="I14:K14"/>
    <mergeCell ref="O14:Q14"/>
    <mergeCell ref="B18:D18"/>
    <mergeCell ref="E18:G18"/>
    <mergeCell ref="H18:I18"/>
    <mergeCell ref="J18:L18"/>
    <mergeCell ref="M18:N18"/>
    <mergeCell ref="O18:P18"/>
    <mergeCell ref="Q18:S18"/>
    <mergeCell ref="I5:K5"/>
    <mergeCell ref="L5:N5"/>
    <mergeCell ref="O5:Q5"/>
    <mergeCell ref="B4:E4"/>
    <mergeCell ref="F4:H4"/>
    <mergeCell ref="I4:K4"/>
    <mergeCell ref="L4:N4"/>
    <mergeCell ref="O4:Q4"/>
  </mergeCells>
  <phoneticPr fontId="4"/>
  <pageMargins left="0.70866141732283472" right="0.70866141732283472" top="0.74803149606299213" bottom="0.74803149606299213" header="0.31496062992125984" footer="0.31496062992125984"/>
  <pageSetup paperSize="9" scale="72" orientation="portrait" r:id="rId1"/>
  <rowBreaks count="1" manualBreakCount="1">
    <brk id="27" max="22"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39046C-CD07-42E9-B25E-21B0ED0EA1F6}">
  <sheetPr>
    <tabColor rgb="FF92D050"/>
    <pageSetUpPr fitToPage="1"/>
  </sheetPr>
  <dimension ref="C2:AA54"/>
  <sheetViews>
    <sheetView showFormulas="1" showGridLines="0" showZeros="0" view="pageBreakPreview" zoomScale="85" zoomScaleNormal="85" zoomScaleSheetLayoutView="85" workbookViewId="0">
      <selection sqref="A1:XFD1048576"/>
    </sheetView>
  </sheetViews>
  <sheetFormatPr defaultColWidth="8.25" defaultRowHeight="12" x14ac:dyDescent="0.15"/>
  <cols>
    <col min="1" max="2" width="2.125" style="322" customWidth="1"/>
    <col min="3" max="3" width="2.375" style="322" customWidth="1"/>
    <col min="4" max="4" width="11.375" style="322" customWidth="1"/>
    <col min="5" max="10" width="9.75" style="322" customWidth="1"/>
    <col min="11" max="11" width="7.75" style="322" customWidth="1"/>
    <col min="12" max="12" width="9.75" style="322" customWidth="1"/>
    <col min="13" max="13" width="7.75" style="322" bestFit="1" customWidth="1"/>
    <col min="14" max="17" width="9.75" style="322" customWidth="1"/>
    <col min="18" max="18" width="8.875" style="322" customWidth="1"/>
    <col min="19" max="19" width="11" style="322" customWidth="1"/>
    <col min="20" max="20" width="9.125" style="322" customWidth="1"/>
    <col min="21" max="16384" width="8.25" style="322"/>
  </cols>
  <sheetData>
    <row r="2" spans="3:20" ht="18.75" customHeight="1" x14ac:dyDescent="0.15">
      <c r="C2" s="860" t="s">
        <v>653</v>
      </c>
      <c r="D2" s="860"/>
      <c r="E2" s="860"/>
      <c r="F2" s="860"/>
      <c r="G2" s="860"/>
      <c r="H2" s="860"/>
      <c r="I2" s="860"/>
      <c r="J2" s="860"/>
      <c r="K2" s="860"/>
      <c r="L2" s="860"/>
      <c r="M2" s="860"/>
      <c r="N2" s="860"/>
      <c r="O2" s="860"/>
      <c r="P2" s="860"/>
      <c r="Q2" s="860"/>
      <c r="R2" s="860"/>
      <c r="S2" s="860"/>
      <c r="T2" s="860"/>
    </row>
    <row r="3" spans="3:20" ht="12" customHeight="1" x14ac:dyDescent="0.15">
      <c r="C3" s="28"/>
    </row>
    <row r="4" spans="3:20" s="338" customFormat="1" ht="18.75" customHeight="1" thickBot="1" x14ac:dyDescent="0.2">
      <c r="C4" s="1148" t="s">
        <v>654</v>
      </c>
      <c r="D4" s="1148"/>
      <c r="G4" s="466"/>
    </row>
    <row r="5" spans="3:20" s="338" customFormat="1" ht="18.75" customHeight="1" x14ac:dyDescent="0.15">
      <c r="C5" s="1153" t="s">
        <v>135</v>
      </c>
      <c r="D5" s="1154"/>
      <c r="E5" s="1154"/>
      <c r="F5" s="1154"/>
      <c r="G5" s="1154"/>
      <c r="H5" s="1154"/>
      <c r="I5" s="1154"/>
      <c r="J5" s="1154"/>
      <c r="K5" s="1157" t="s">
        <v>63</v>
      </c>
      <c r="L5" s="1154"/>
      <c r="M5" s="558"/>
      <c r="N5" s="559"/>
      <c r="O5" s="1157" t="s">
        <v>136</v>
      </c>
      <c r="P5" s="1154"/>
      <c r="Q5" s="1154"/>
      <c r="R5" s="1172"/>
      <c r="S5" s="560"/>
      <c r="T5" s="560"/>
    </row>
    <row r="6" spans="3:20" s="338" customFormat="1" ht="18.75" customHeight="1" x14ac:dyDescent="0.15">
      <c r="C6" s="1155"/>
      <c r="D6" s="1156"/>
      <c r="E6" s="1156"/>
      <c r="F6" s="1156"/>
      <c r="G6" s="1156"/>
      <c r="H6" s="1156"/>
      <c r="I6" s="1156"/>
      <c r="J6" s="1156"/>
      <c r="K6" s="1158"/>
      <c r="L6" s="1156"/>
      <c r="M6" s="1174" t="s">
        <v>65</v>
      </c>
      <c r="N6" s="1175"/>
      <c r="O6" s="1156"/>
      <c r="P6" s="1156"/>
      <c r="Q6" s="1156"/>
      <c r="R6" s="1173"/>
      <c r="S6" s="560"/>
      <c r="T6" s="560"/>
    </row>
    <row r="7" spans="3:20" s="338" customFormat="1" ht="13.15" customHeight="1" x14ac:dyDescent="0.15">
      <c r="C7" s="1178" t="s">
        <v>143</v>
      </c>
      <c r="D7" s="1179"/>
      <c r="E7" s="1179"/>
      <c r="F7" s="1179"/>
      <c r="G7" s="1179"/>
      <c r="H7" s="1179"/>
      <c r="I7" s="1179"/>
      <c r="J7" s="1180"/>
      <c r="K7" s="1187" t="s">
        <v>137</v>
      </c>
      <c r="L7" s="1188"/>
      <c r="M7" s="1187" t="s">
        <v>137</v>
      </c>
      <c r="N7" s="1188"/>
      <c r="O7" s="1161"/>
      <c r="P7" s="1162"/>
      <c r="Q7" s="1162"/>
      <c r="R7" s="1163"/>
      <c r="S7" s="30"/>
      <c r="T7" s="30"/>
    </row>
    <row r="8" spans="3:20" s="338" customFormat="1" ht="13.15" customHeight="1" x14ac:dyDescent="0.15">
      <c r="C8" s="1181"/>
      <c r="D8" s="1182"/>
      <c r="E8" s="1182"/>
      <c r="F8" s="1182"/>
      <c r="G8" s="1182"/>
      <c r="H8" s="1182"/>
      <c r="I8" s="1182"/>
      <c r="J8" s="1183"/>
      <c r="K8" s="1170"/>
      <c r="L8" s="1171"/>
      <c r="M8" s="1170"/>
      <c r="N8" s="1171"/>
      <c r="O8" s="1164"/>
      <c r="P8" s="1165"/>
      <c r="Q8" s="1165"/>
      <c r="R8" s="1166"/>
      <c r="S8" s="30"/>
      <c r="T8" s="30"/>
    </row>
    <row r="9" spans="3:20" s="338" customFormat="1" ht="13.15" customHeight="1" x14ac:dyDescent="0.15">
      <c r="C9" s="1181"/>
      <c r="D9" s="1182"/>
      <c r="E9" s="1182"/>
      <c r="F9" s="1182"/>
      <c r="G9" s="1182"/>
      <c r="H9" s="1182"/>
      <c r="I9" s="1182"/>
      <c r="J9" s="1183"/>
      <c r="K9" s="1170"/>
      <c r="L9" s="1171"/>
      <c r="M9" s="1170"/>
      <c r="N9" s="1171"/>
      <c r="O9" s="1164"/>
      <c r="P9" s="1165"/>
      <c r="Q9" s="1165"/>
      <c r="R9" s="1166"/>
      <c r="S9" s="30"/>
      <c r="T9" s="30"/>
    </row>
    <row r="10" spans="3:20" s="338" customFormat="1" ht="13.15" customHeight="1" x14ac:dyDescent="0.15">
      <c r="C10" s="1181"/>
      <c r="D10" s="1182"/>
      <c r="E10" s="1182"/>
      <c r="F10" s="1182"/>
      <c r="G10" s="1182"/>
      <c r="H10" s="1182"/>
      <c r="I10" s="1182"/>
      <c r="J10" s="1183"/>
      <c r="K10" s="1170"/>
      <c r="L10" s="1171"/>
      <c r="M10" s="1170"/>
      <c r="N10" s="1171"/>
      <c r="O10" s="1164"/>
      <c r="P10" s="1165"/>
      <c r="Q10" s="1165"/>
      <c r="R10" s="1166"/>
      <c r="S10" s="30"/>
      <c r="T10" s="30"/>
    </row>
    <row r="11" spans="3:20" s="338" customFormat="1" ht="13.15" customHeight="1" x14ac:dyDescent="0.15">
      <c r="C11" s="1184"/>
      <c r="D11" s="1185"/>
      <c r="E11" s="1185"/>
      <c r="F11" s="1185"/>
      <c r="G11" s="1185"/>
      <c r="H11" s="1185"/>
      <c r="I11" s="1185"/>
      <c r="J11" s="1186"/>
      <c r="K11" s="1176"/>
      <c r="L11" s="1177"/>
      <c r="M11" s="1176"/>
      <c r="N11" s="1177"/>
      <c r="O11" s="1167"/>
      <c r="P11" s="1168"/>
      <c r="Q11" s="1168"/>
      <c r="R11" s="1169"/>
      <c r="S11" s="30"/>
      <c r="T11" s="30"/>
    </row>
    <row r="12" spans="3:20" s="338" customFormat="1" ht="26.25" customHeight="1" thickBot="1" x14ac:dyDescent="0.2">
      <c r="C12" s="561"/>
      <c r="D12" s="562"/>
      <c r="E12" s="562"/>
      <c r="F12" s="562"/>
      <c r="G12" s="562" t="s">
        <v>597</v>
      </c>
      <c r="H12" s="562"/>
      <c r="I12" s="562"/>
      <c r="J12" s="562"/>
      <c r="K12" s="1159"/>
      <c r="L12" s="1160"/>
      <c r="M12" s="1159"/>
      <c r="N12" s="1160"/>
      <c r="O12" s="562"/>
      <c r="P12" s="562"/>
      <c r="Q12" s="562"/>
      <c r="R12" s="563"/>
      <c r="S12" s="30"/>
      <c r="T12" s="30"/>
    </row>
    <row r="13" spans="3:20" s="338" customFormat="1" ht="17.100000000000001" customHeight="1" x14ac:dyDescent="0.15">
      <c r="C13" s="30"/>
      <c r="D13" s="30"/>
      <c r="E13" s="30"/>
      <c r="F13" s="30"/>
      <c r="G13" s="30"/>
      <c r="H13" s="30"/>
      <c r="I13" s="30"/>
      <c r="J13" s="30"/>
      <c r="K13" s="564"/>
      <c r="L13" s="564"/>
      <c r="M13" s="564"/>
      <c r="N13" s="564"/>
      <c r="O13" s="30"/>
      <c r="P13" s="30"/>
      <c r="Q13" s="30"/>
      <c r="R13" s="30"/>
      <c r="S13" s="30"/>
      <c r="T13" s="30"/>
    </row>
    <row r="14" spans="3:20" s="338" customFormat="1" ht="18.75" customHeight="1" thickBot="1" x14ac:dyDescent="0.2">
      <c r="C14" s="1148" t="s">
        <v>655</v>
      </c>
      <c r="D14" s="1148"/>
      <c r="G14" s="466"/>
    </row>
    <row r="15" spans="3:20" s="338" customFormat="1" ht="18.75" customHeight="1" x14ac:dyDescent="0.15">
      <c r="C15" s="1153" t="s">
        <v>135</v>
      </c>
      <c r="D15" s="1154"/>
      <c r="E15" s="1154"/>
      <c r="F15" s="1154"/>
      <c r="G15" s="1154"/>
      <c r="H15" s="1154"/>
      <c r="I15" s="1154"/>
      <c r="J15" s="1154"/>
      <c r="K15" s="1157" t="s">
        <v>63</v>
      </c>
      <c r="L15" s="1154"/>
      <c r="M15" s="558"/>
      <c r="N15" s="559"/>
      <c r="O15" s="1157" t="s">
        <v>136</v>
      </c>
      <c r="P15" s="1154"/>
      <c r="Q15" s="1154"/>
      <c r="R15" s="1172"/>
      <c r="S15" s="560"/>
      <c r="T15" s="560"/>
    </row>
    <row r="16" spans="3:20" s="338" customFormat="1" ht="18.75" customHeight="1" x14ac:dyDescent="0.15">
      <c r="C16" s="1155"/>
      <c r="D16" s="1156"/>
      <c r="E16" s="1156"/>
      <c r="F16" s="1156"/>
      <c r="G16" s="1156"/>
      <c r="H16" s="1156"/>
      <c r="I16" s="1156"/>
      <c r="J16" s="1156"/>
      <c r="K16" s="1158"/>
      <c r="L16" s="1156"/>
      <c r="M16" s="1174" t="s">
        <v>65</v>
      </c>
      <c r="N16" s="1175"/>
      <c r="O16" s="1156"/>
      <c r="P16" s="1156"/>
      <c r="Q16" s="1156"/>
      <c r="R16" s="1173"/>
      <c r="S16" s="560"/>
      <c r="T16" s="560"/>
    </row>
    <row r="17" spans="3:20" s="338" customFormat="1" ht="13.15" customHeight="1" x14ac:dyDescent="0.15">
      <c r="C17" s="1178" t="s">
        <v>143</v>
      </c>
      <c r="D17" s="1179"/>
      <c r="E17" s="1179"/>
      <c r="F17" s="1179"/>
      <c r="G17" s="1179"/>
      <c r="H17" s="1179"/>
      <c r="I17" s="1179"/>
      <c r="J17" s="1180"/>
      <c r="K17" s="1187" t="s">
        <v>137</v>
      </c>
      <c r="L17" s="1188"/>
      <c r="M17" s="1187" t="s">
        <v>137</v>
      </c>
      <c r="N17" s="1188"/>
      <c r="O17" s="1161"/>
      <c r="P17" s="1162"/>
      <c r="Q17" s="1162"/>
      <c r="R17" s="1163"/>
      <c r="S17" s="30"/>
      <c r="T17" s="30"/>
    </row>
    <row r="18" spans="3:20" s="338" customFormat="1" ht="13.15" customHeight="1" x14ac:dyDescent="0.15">
      <c r="C18" s="1181"/>
      <c r="D18" s="1182"/>
      <c r="E18" s="1182"/>
      <c r="F18" s="1182"/>
      <c r="G18" s="1182"/>
      <c r="H18" s="1182"/>
      <c r="I18" s="1182"/>
      <c r="J18" s="1183"/>
      <c r="K18" s="1170"/>
      <c r="L18" s="1171"/>
      <c r="M18" s="1170"/>
      <c r="N18" s="1171"/>
      <c r="O18" s="1164"/>
      <c r="P18" s="1165"/>
      <c r="Q18" s="1165"/>
      <c r="R18" s="1166"/>
      <c r="S18" s="30"/>
      <c r="T18" s="30"/>
    </row>
    <row r="19" spans="3:20" s="338" customFormat="1" ht="13.15" customHeight="1" x14ac:dyDescent="0.15">
      <c r="C19" s="1181"/>
      <c r="D19" s="1182"/>
      <c r="E19" s="1182"/>
      <c r="F19" s="1182"/>
      <c r="G19" s="1182"/>
      <c r="H19" s="1182"/>
      <c r="I19" s="1182"/>
      <c r="J19" s="1183"/>
      <c r="K19" s="1170"/>
      <c r="L19" s="1171"/>
      <c r="M19" s="1170"/>
      <c r="N19" s="1171"/>
      <c r="O19" s="1164"/>
      <c r="P19" s="1165"/>
      <c r="Q19" s="1165"/>
      <c r="R19" s="1166"/>
      <c r="S19" s="30"/>
      <c r="T19" s="30"/>
    </row>
    <row r="20" spans="3:20" s="338" customFormat="1" ht="13.15" customHeight="1" x14ac:dyDescent="0.15">
      <c r="C20" s="1181"/>
      <c r="D20" s="1182"/>
      <c r="E20" s="1182"/>
      <c r="F20" s="1182"/>
      <c r="G20" s="1182"/>
      <c r="H20" s="1182"/>
      <c r="I20" s="1182"/>
      <c r="J20" s="1183"/>
      <c r="K20" s="1170"/>
      <c r="L20" s="1171"/>
      <c r="M20" s="1170"/>
      <c r="N20" s="1171"/>
      <c r="O20" s="1164"/>
      <c r="P20" s="1165"/>
      <c r="Q20" s="1165"/>
      <c r="R20" s="1166"/>
      <c r="S20" s="30"/>
      <c r="T20" s="30"/>
    </row>
    <row r="21" spans="3:20" s="338" customFormat="1" ht="13.15" customHeight="1" x14ac:dyDescent="0.15">
      <c r="C21" s="1184"/>
      <c r="D21" s="1185"/>
      <c r="E21" s="1185"/>
      <c r="F21" s="1185"/>
      <c r="G21" s="1185"/>
      <c r="H21" s="1185"/>
      <c r="I21" s="1185"/>
      <c r="J21" s="1186"/>
      <c r="K21" s="1176"/>
      <c r="L21" s="1177"/>
      <c r="M21" s="1176"/>
      <c r="N21" s="1177"/>
      <c r="O21" s="1167"/>
      <c r="P21" s="1168"/>
      <c r="Q21" s="1168"/>
      <c r="R21" s="1169"/>
      <c r="S21" s="30"/>
      <c r="T21" s="30"/>
    </row>
    <row r="22" spans="3:20" s="338" customFormat="1" ht="26.25" customHeight="1" thickBot="1" x14ac:dyDescent="0.2">
      <c r="C22" s="561"/>
      <c r="D22" s="562"/>
      <c r="E22" s="562"/>
      <c r="F22" s="562"/>
      <c r="G22" s="562" t="s">
        <v>597</v>
      </c>
      <c r="H22" s="562"/>
      <c r="I22" s="562"/>
      <c r="J22" s="562"/>
      <c r="K22" s="1159"/>
      <c r="L22" s="1160"/>
      <c r="M22" s="1159"/>
      <c r="N22" s="1160"/>
      <c r="O22" s="562"/>
      <c r="P22" s="562"/>
      <c r="Q22" s="562"/>
      <c r="R22" s="563"/>
      <c r="S22" s="30"/>
      <c r="T22" s="30"/>
    </row>
    <row r="23" spans="3:20" ht="12" customHeight="1" x14ac:dyDescent="0.15">
      <c r="C23" s="28"/>
    </row>
    <row r="24" spans="3:20" s="338" customFormat="1" ht="18.75" customHeight="1" thickBot="1" x14ac:dyDescent="0.2">
      <c r="C24" s="1148" t="s">
        <v>656</v>
      </c>
      <c r="D24" s="1148"/>
      <c r="G24" s="466"/>
    </row>
    <row r="25" spans="3:20" s="338" customFormat="1" ht="18.75" customHeight="1" x14ac:dyDescent="0.15">
      <c r="C25" s="1153" t="s">
        <v>135</v>
      </c>
      <c r="D25" s="1154"/>
      <c r="E25" s="1154"/>
      <c r="F25" s="1154"/>
      <c r="G25" s="1154"/>
      <c r="H25" s="1154"/>
      <c r="I25" s="1154"/>
      <c r="J25" s="1154"/>
      <c r="K25" s="1157" t="s">
        <v>63</v>
      </c>
      <c r="L25" s="1154"/>
      <c r="M25" s="558"/>
      <c r="N25" s="559"/>
      <c r="O25" s="1157" t="s">
        <v>136</v>
      </c>
      <c r="P25" s="1154"/>
      <c r="Q25" s="1154"/>
      <c r="R25" s="1172"/>
      <c r="S25" s="560"/>
      <c r="T25" s="560"/>
    </row>
    <row r="26" spans="3:20" s="338" customFormat="1" ht="18.75" customHeight="1" x14ac:dyDescent="0.15">
      <c r="C26" s="1155"/>
      <c r="D26" s="1156"/>
      <c r="E26" s="1156"/>
      <c r="F26" s="1156"/>
      <c r="G26" s="1156"/>
      <c r="H26" s="1156"/>
      <c r="I26" s="1156"/>
      <c r="J26" s="1156"/>
      <c r="K26" s="1158"/>
      <c r="L26" s="1156"/>
      <c r="M26" s="1174" t="s">
        <v>65</v>
      </c>
      <c r="N26" s="1175"/>
      <c r="O26" s="1156"/>
      <c r="P26" s="1156"/>
      <c r="Q26" s="1156"/>
      <c r="R26" s="1173"/>
      <c r="S26" s="560"/>
      <c r="T26" s="560"/>
    </row>
    <row r="27" spans="3:20" s="338" customFormat="1" ht="13.15" customHeight="1" x14ac:dyDescent="0.15">
      <c r="C27" s="1178" t="s">
        <v>143</v>
      </c>
      <c r="D27" s="1179"/>
      <c r="E27" s="1179"/>
      <c r="F27" s="1179"/>
      <c r="G27" s="1179"/>
      <c r="H27" s="1179"/>
      <c r="I27" s="1179"/>
      <c r="J27" s="1180"/>
      <c r="K27" s="1187" t="s">
        <v>137</v>
      </c>
      <c r="L27" s="1188"/>
      <c r="M27" s="1187" t="s">
        <v>137</v>
      </c>
      <c r="N27" s="1188"/>
      <c r="O27" s="1161"/>
      <c r="P27" s="1162"/>
      <c r="Q27" s="1162"/>
      <c r="R27" s="1163"/>
      <c r="S27" s="30"/>
      <c r="T27" s="30"/>
    </row>
    <row r="28" spans="3:20" s="338" customFormat="1" ht="13.15" customHeight="1" x14ac:dyDescent="0.15">
      <c r="C28" s="1181"/>
      <c r="D28" s="1182"/>
      <c r="E28" s="1182"/>
      <c r="F28" s="1182"/>
      <c r="G28" s="1182"/>
      <c r="H28" s="1182"/>
      <c r="I28" s="1182"/>
      <c r="J28" s="1183"/>
      <c r="K28" s="1170"/>
      <c r="L28" s="1171"/>
      <c r="M28" s="1170"/>
      <c r="N28" s="1171"/>
      <c r="O28" s="1164"/>
      <c r="P28" s="1165"/>
      <c r="Q28" s="1165"/>
      <c r="R28" s="1166"/>
      <c r="S28" s="30"/>
      <c r="T28" s="30"/>
    </row>
    <row r="29" spans="3:20" s="338" customFormat="1" ht="13.15" customHeight="1" x14ac:dyDescent="0.15">
      <c r="C29" s="1181"/>
      <c r="D29" s="1182"/>
      <c r="E29" s="1182"/>
      <c r="F29" s="1182"/>
      <c r="G29" s="1182"/>
      <c r="H29" s="1182"/>
      <c r="I29" s="1182"/>
      <c r="J29" s="1183"/>
      <c r="K29" s="1170"/>
      <c r="L29" s="1171"/>
      <c r="M29" s="1170"/>
      <c r="N29" s="1171"/>
      <c r="O29" s="1164"/>
      <c r="P29" s="1165"/>
      <c r="Q29" s="1165"/>
      <c r="R29" s="1166"/>
      <c r="S29" s="30"/>
      <c r="T29" s="30"/>
    </row>
    <row r="30" spans="3:20" s="338" customFormat="1" ht="13.15" customHeight="1" x14ac:dyDescent="0.15">
      <c r="C30" s="1181"/>
      <c r="D30" s="1182"/>
      <c r="E30" s="1182"/>
      <c r="F30" s="1182"/>
      <c r="G30" s="1182"/>
      <c r="H30" s="1182"/>
      <c r="I30" s="1182"/>
      <c r="J30" s="1183"/>
      <c r="K30" s="1170"/>
      <c r="L30" s="1171"/>
      <c r="M30" s="1170"/>
      <c r="N30" s="1171"/>
      <c r="O30" s="1164"/>
      <c r="P30" s="1165"/>
      <c r="Q30" s="1165"/>
      <c r="R30" s="1166"/>
      <c r="S30" s="30"/>
      <c r="T30" s="30"/>
    </row>
    <row r="31" spans="3:20" s="338" customFormat="1" ht="13.15" customHeight="1" x14ac:dyDescent="0.15">
      <c r="C31" s="1184"/>
      <c r="D31" s="1185"/>
      <c r="E31" s="1185"/>
      <c r="F31" s="1185"/>
      <c r="G31" s="1185"/>
      <c r="H31" s="1185"/>
      <c r="I31" s="1185"/>
      <c r="J31" s="1186"/>
      <c r="K31" s="1176"/>
      <c r="L31" s="1177"/>
      <c r="M31" s="1176"/>
      <c r="N31" s="1177"/>
      <c r="O31" s="1167"/>
      <c r="P31" s="1168"/>
      <c r="Q31" s="1168"/>
      <c r="R31" s="1169"/>
      <c r="S31" s="30"/>
      <c r="T31" s="30"/>
    </row>
    <row r="32" spans="3:20" s="338" customFormat="1" ht="26.25" customHeight="1" thickBot="1" x14ac:dyDescent="0.2">
      <c r="C32" s="561"/>
      <c r="D32" s="562"/>
      <c r="E32" s="562"/>
      <c r="F32" s="562"/>
      <c r="G32" s="562" t="s">
        <v>597</v>
      </c>
      <c r="H32" s="562"/>
      <c r="I32" s="562"/>
      <c r="J32" s="562"/>
      <c r="K32" s="1159"/>
      <c r="L32" s="1160"/>
      <c r="M32" s="1159"/>
      <c r="N32" s="1160"/>
      <c r="O32" s="562"/>
      <c r="P32" s="562"/>
      <c r="Q32" s="562"/>
      <c r="R32" s="563"/>
      <c r="S32" s="30"/>
      <c r="T32" s="30"/>
    </row>
    <row r="33" spans="3:25" s="338" customFormat="1" ht="26.25" customHeight="1" x14ac:dyDescent="0.15">
      <c r="C33" s="30"/>
      <c r="D33" s="30"/>
      <c r="E33" s="30"/>
      <c r="F33" s="30"/>
      <c r="G33" s="30"/>
      <c r="H33" s="30"/>
      <c r="I33" s="30"/>
      <c r="J33" s="30"/>
      <c r="K33" s="564"/>
      <c r="L33" s="564"/>
      <c r="M33" s="564"/>
      <c r="N33" s="564"/>
      <c r="O33" s="30"/>
      <c r="P33" s="30"/>
      <c r="Q33" s="30"/>
      <c r="R33" s="30"/>
      <c r="S33" s="30"/>
      <c r="T33" s="30"/>
    </row>
    <row r="34" spans="3:25" s="338" customFormat="1" ht="18.75" customHeight="1" thickBot="1" x14ac:dyDescent="0.2">
      <c r="C34" s="1148" t="s">
        <v>289</v>
      </c>
      <c r="D34" s="1148"/>
      <c r="G34" s="466"/>
    </row>
    <row r="35" spans="3:25" s="338" customFormat="1" ht="18.75" customHeight="1" x14ac:dyDescent="0.15">
      <c r="C35" s="1153" t="s">
        <v>135</v>
      </c>
      <c r="D35" s="1154"/>
      <c r="E35" s="1154"/>
      <c r="F35" s="1154"/>
      <c r="G35" s="1154"/>
      <c r="H35" s="1154"/>
      <c r="I35" s="1154"/>
      <c r="J35" s="1154"/>
      <c r="K35" s="1157" t="s">
        <v>63</v>
      </c>
      <c r="L35" s="1154"/>
      <c r="M35" s="558"/>
      <c r="N35" s="559"/>
      <c r="O35" s="1157" t="s">
        <v>136</v>
      </c>
      <c r="P35" s="1154"/>
      <c r="Q35" s="1154"/>
      <c r="R35" s="1172"/>
      <c r="S35" s="560"/>
      <c r="T35" s="560"/>
    </row>
    <row r="36" spans="3:25" s="338" customFormat="1" ht="18.75" customHeight="1" x14ac:dyDescent="0.15">
      <c r="C36" s="1155"/>
      <c r="D36" s="1156"/>
      <c r="E36" s="1156"/>
      <c r="F36" s="1156"/>
      <c r="G36" s="1156"/>
      <c r="H36" s="1156"/>
      <c r="I36" s="1156"/>
      <c r="J36" s="1156"/>
      <c r="K36" s="1158"/>
      <c r="L36" s="1156"/>
      <c r="M36" s="1174" t="s">
        <v>65</v>
      </c>
      <c r="N36" s="1175"/>
      <c r="O36" s="1156"/>
      <c r="P36" s="1156"/>
      <c r="Q36" s="1156"/>
      <c r="R36" s="1173"/>
      <c r="S36" s="560"/>
      <c r="T36" s="560"/>
    </row>
    <row r="37" spans="3:25" s="338" customFormat="1" ht="13.15" customHeight="1" x14ac:dyDescent="0.15">
      <c r="C37" s="1178" t="s">
        <v>143</v>
      </c>
      <c r="D37" s="1179"/>
      <c r="E37" s="1179"/>
      <c r="F37" s="1179"/>
      <c r="G37" s="1179"/>
      <c r="H37" s="1179"/>
      <c r="I37" s="1179"/>
      <c r="J37" s="1180"/>
      <c r="K37" s="1187" t="s">
        <v>137</v>
      </c>
      <c r="L37" s="1188"/>
      <c r="M37" s="1187" t="s">
        <v>137</v>
      </c>
      <c r="N37" s="1188"/>
      <c r="O37" s="1189"/>
      <c r="P37" s="1190"/>
      <c r="Q37" s="1190"/>
      <c r="R37" s="1191"/>
      <c r="S37" s="30"/>
      <c r="T37" s="30"/>
    </row>
    <row r="38" spans="3:25" s="338" customFormat="1" ht="13.15" customHeight="1" x14ac:dyDescent="0.15">
      <c r="C38" s="1181"/>
      <c r="D38" s="1182"/>
      <c r="E38" s="1182"/>
      <c r="F38" s="1182"/>
      <c r="G38" s="1182"/>
      <c r="H38" s="1182"/>
      <c r="I38" s="1182"/>
      <c r="J38" s="1183"/>
      <c r="K38" s="1170"/>
      <c r="L38" s="1171"/>
      <c r="M38" s="1170"/>
      <c r="N38" s="1171"/>
      <c r="O38" s="1192"/>
      <c r="P38" s="1182"/>
      <c r="Q38" s="1182"/>
      <c r="R38" s="1193"/>
      <c r="S38" s="30"/>
      <c r="T38" s="30"/>
    </row>
    <row r="39" spans="3:25" s="338" customFormat="1" ht="13.15" customHeight="1" x14ac:dyDescent="0.15">
      <c r="C39" s="1181"/>
      <c r="D39" s="1182"/>
      <c r="E39" s="1182"/>
      <c r="F39" s="1182"/>
      <c r="G39" s="1182"/>
      <c r="H39" s="1182"/>
      <c r="I39" s="1182"/>
      <c r="J39" s="1183"/>
      <c r="K39" s="1170"/>
      <c r="L39" s="1171"/>
      <c r="M39" s="1170"/>
      <c r="N39" s="1171"/>
      <c r="O39" s="1192"/>
      <c r="P39" s="1182"/>
      <c r="Q39" s="1182"/>
      <c r="R39" s="1193"/>
      <c r="S39" s="30"/>
      <c r="T39" s="30"/>
    </row>
    <row r="40" spans="3:25" s="338" customFormat="1" ht="13.15" customHeight="1" x14ac:dyDescent="0.15">
      <c r="C40" s="1181"/>
      <c r="D40" s="1182"/>
      <c r="E40" s="1182"/>
      <c r="F40" s="1182"/>
      <c r="G40" s="1182"/>
      <c r="H40" s="1182"/>
      <c r="I40" s="1182"/>
      <c r="J40" s="1183"/>
      <c r="K40" s="1170"/>
      <c r="L40" s="1171"/>
      <c r="M40" s="1170"/>
      <c r="N40" s="1171"/>
      <c r="O40" s="1192"/>
      <c r="P40" s="1182"/>
      <c r="Q40" s="1182"/>
      <c r="R40" s="1193"/>
      <c r="S40" s="30"/>
      <c r="T40" s="30"/>
    </row>
    <row r="41" spans="3:25" s="338" customFormat="1" ht="13.15" customHeight="1" x14ac:dyDescent="0.15">
      <c r="C41" s="1184"/>
      <c r="D41" s="1185"/>
      <c r="E41" s="1185"/>
      <c r="F41" s="1185"/>
      <c r="G41" s="1185"/>
      <c r="H41" s="1185"/>
      <c r="I41" s="1185"/>
      <c r="J41" s="1186"/>
      <c r="K41" s="1176"/>
      <c r="L41" s="1177"/>
      <c r="M41" s="1176"/>
      <c r="N41" s="1177"/>
      <c r="O41" s="1194"/>
      <c r="P41" s="1185"/>
      <c r="Q41" s="1185"/>
      <c r="R41" s="1195"/>
      <c r="S41" s="30"/>
      <c r="T41" s="30"/>
    </row>
    <row r="42" spans="3:25" s="338" customFormat="1" ht="26.25" customHeight="1" thickBot="1" x14ac:dyDescent="0.2">
      <c r="C42" s="561"/>
      <c r="D42" s="562"/>
      <c r="E42" s="562"/>
      <c r="F42" s="562"/>
      <c r="G42" s="562" t="s">
        <v>597</v>
      </c>
      <c r="H42" s="562"/>
      <c r="I42" s="562"/>
      <c r="J42" s="562"/>
      <c r="K42" s="1159"/>
      <c r="L42" s="1160"/>
      <c r="M42" s="1159"/>
      <c r="N42" s="1160"/>
      <c r="O42" s="562"/>
      <c r="P42" s="562"/>
      <c r="Q42" s="562"/>
      <c r="R42" s="563"/>
      <c r="S42" s="30"/>
      <c r="T42" s="30"/>
    </row>
    <row r="43" spans="3:25" ht="12" customHeight="1" x14ac:dyDescent="0.15">
      <c r="C43" s="28"/>
    </row>
    <row r="45" spans="3:25" ht="18" customHeight="1" x14ac:dyDescent="0.15">
      <c r="C45" s="8" t="s">
        <v>657</v>
      </c>
      <c r="D45" s="8"/>
      <c r="E45" s="8"/>
      <c r="F45" s="8"/>
      <c r="S45" s="471"/>
      <c r="T45" s="471"/>
      <c r="V45" s="430"/>
      <c r="W45" s="430"/>
      <c r="X45" s="430"/>
      <c r="Y45" s="430"/>
    </row>
    <row r="46" spans="3:25" ht="30" customHeight="1" x14ac:dyDescent="0.15">
      <c r="C46" s="1149" t="s">
        <v>63</v>
      </c>
      <c r="D46" s="1150"/>
      <c r="E46" s="1151"/>
      <c r="F46" s="1150"/>
      <c r="G46" s="1150"/>
      <c r="H46" s="565" t="s">
        <v>137</v>
      </c>
      <c r="T46" s="471"/>
      <c r="U46" s="471"/>
      <c r="V46" s="471"/>
    </row>
    <row r="47" spans="3:25" ht="30" customHeight="1" x14ac:dyDescent="0.15">
      <c r="C47" s="1149" t="s">
        <v>658</v>
      </c>
      <c r="D47" s="1150"/>
      <c r="E47" s="1151"/>
      <c r="F47" s="1150"/>
      <c r="G47" s="1150"/>
      <c r="H47" s="565" t="s">
        <v>137</v>
      </c>
      <c r="I47" s="30"/>
      <c r="T47" s="471"/>
      <c r="U47" s="471"/>
      <c r="V47" s="471"/>
    </row>
    <row r="48" spans="3:25" ht="16.5" customHeight="1" x14ac:dyDescent="0.15">
      <c r="C48" s="1152" t="s">
        <v>262</v>
      </c>
      <c r="D48" s="1152"/>
      <c r="E48" s="1152"/>
      <c r="F48" s="1152"/>
      <c r="G48" s="1152"/>
      <c r="H48" s="1152"/>
      <c r="I48" s="471"/>
      <c r="J48" s="471"/>
      <c r="K48" s="471"/>
      <c r="L48" s="471"/>
      <c r="M48" s="471"/>
      <c r="N48" s="471"/>
      <c r="O48" s="471"/>
      <c r="P48" s="471"/>
      <c r="Q48" s="471"/>
      <c r="R48" s="471"/>
      <c r="S48" s="471"/>
      <c r="T48" s="471"/>
    </row>
    <row r="49" spans="3:27" ht="13.5" x14ac:dyDescent="0.15">
      <c r="C49" s="1147" t="s">
        <v>263</v>
      </c>
      <c r="D49" s="1147"/>
      <c r="E49" s="1147"/>
      <c r="F49" s="1147"/>
      <c r="G49" s="1147"/>
      <c r="H49" s="1147"/>
      <c r="I49" s="1147"/>
      <c r="J49" s="1147"/>
      <c r="K49" s="1147"/>
      <c r="L49" s="471"/>
      <c r="M49" s="471"/>
      <c r="N49" s="471"/>
      <c r="O49" s="471"/>
      <c r="P49" s="471"/>
      <c r="Q49" s="471"/>
      <c r="R49" s="471"/>
      <c r="S49" s="471"/>
      <c r="T49" s="471"/>
    </row>
    <row r="50" spans="3:27" ht="16.5" customHeight="1" x14ac:dyDescent="0.15">
      <c r="C50" s="1146" t="s">
        <v>264</v>
      </c>
      <c r="D50" s="1146"/>
      <c r="E50" s="1146"/>
      <c r="F50" s="1146"/>
      <c r="G50" s="1146"/>
      <c r="H50" s="1146"/>
      <c r="I50" s="471"/>
      <c r="J50" s="471"/>
      <c r="K50" s="471"/>
      <c r="L50" s="471"/>
      <c r="M50" s="471"/>
      <c r="N50" s="471"/>
      <c r="O50" s="471"/>
      <c r="P50" s="471"/>
      <c r="Q50" s="471"/>
      <c r="R50" s="471"/>
      <c r="S50" s="471"/>
      <c r="T50" s="471"/>
    </row>
    <row r="51" spans="3:27" ht="16.5" customHeight="1" x14ac:dyDescent="0.15">
      <c r="C51" s="461"/>
      <c r="D51" s="471"/>
      <c r="E51" s="471"/>
      <c r="F51" s="471"/>
      <c r="G51" s="471"/>
      <c r="H51" s="471"/>
      <c r="I51" s="471"/>
      <c r="J51" s="471"/>
      <c r="K51" s="471"/>
      <c r="L51" s="471"/>
      <c r="M51" s="471"/>
      <c r="N51" s="471"/>
      <c r="O51" s="471"/>
      <c r="P51" s="471"/>
      <c r="Q51" s="471"/>
      <c r="R51" s="471"/>
    </row>
    <row r="52" spans="3:27" ht="16.5" customHeight="1" x14ac:dyDescent="0.15">
      <c r="C52" s="494"/>
      <c r="D52" s="495"/>
      <c r="E52" s="495"/>
      <c r="F52" s="495"/>
      <c r="G52" s="495"/>
      <c r="H52" s="495"/>
      <c r="I52" s="495"/>
      <c r="J52" s="495"/>
      <c r="K52" s="495"/>
      <c r="L52" s="495"/>
      <c r="M52" s="495"/>
      <c r="N52" s="495"/>
      <c r="O52" s="495"/>
      <c r="P52" s="495"/>
      <c r="Q52" s="495"/>
      <c r="R52" s="495"/>
      <c r="S52" s="349"/>
      <c r="T52" s="349"/>
      <c r="U52" s="349"/>
      <c r="V52" s="349"/>
      <c r="W52" s="349"/>
      <c r="X52" s="349"/>
      <c r="Y52" s="349"/>
      <c r="Z52" s="349"/>
      <c r="AA52" s="349"/>
    </row>
    <row r="53" spans="3:27" ht="16.5" customHeight="1" x14ac:dyDescent="0.15">
      <c r="C53" s="494"/>
      <c r="D53" s="495"/>
      <c r="E53" s="495"/>
      <c r="F53" s="495"/>
      <c r="G53" s="495"/>
      <c r="H53" s="495"/>
      <c r="I53" s="495"/>
      <c r="J53" s="495"/>
      <c r="K53" s="495"/>
      <c r="L53" s="495"/>
      <c r="M53" s="495"/>
      <c r="N53" s="495"/>
      <c r="O53" s="495"/>
      <c r="P53" s="495"/>
      <c r="Q53" s="495"/>
      <c r="R53" s="495"/>
      <c r="S53" s="349"/>
      <c r="T53" s="349"/>
      <c r="U53" s="349"/>
      <c r="V53" s="349"/>
      <c r="W53" s="349"/>
      <c r="X53" s="349"/>
      <c r="Y53" s="349"/>
      <c r="Z53" s="349"/>
      <c r="AA53" s="349"/>
    </row>
    <row r="54" spans="3:27" x14ac:dyDescent="0.15">
      <c r="C54" s="471"/>
      <c r="D54" s="471"/>
      <c r="E54" s="471"/>
      <c r="F54" s="471"/>
      <c r="G54" s="471"/>
      <c r="H54" s="471"/>
      <c r="I54" s="471"/>
      <c r="J54" s="471"/>
      <c r="K54" s="471"/>
      <c r="L54" s="471"/>
      <c r="M54" s="471"/>
      <c r="N54" s="471"/>
      <c r="O54" s="471"/>
      <c r="P54" s="471"/>
      <c r="Q54" s="471"/>
      <c r="R54" s="471"/>
    </row>
  </sheetData>
  <mergeCells count="84">
    <mergeCell ref="M42:N42"/>
    <mergeCell ref="F46:G46"/>
    <mergeCell ref="F47:G47"/>
    <mergeCell ref="K39:L39"/>
    <mergeCell ref="M39:N39"/>
    <mergeCell ref="K40:L40"/>
    <mergeCell ref="M40:N40"/>
    <mergeCell ref="K41:L41"/>
    <mergeCell ref="M41:N41"/>
    <mergeCell ref="C37:J41"/>
    <mergeCell ref="K37:L37"/>
    <mergeCell ref="M37:N37"/>
    <mergeCell ref="O37:R41"/>
    <mergeCell ref="K38:L38"/>
    <mergeCell ref="M38:N38"/>
    <mergeCell ref="K32:L32"/>
    <mergeCell ref="M32:N32"/>
    <mergeCell ref="O35:R36"/>
    <mergeCell ref="M36:N36"/>
    <mergeCell ref="O25:R26"/>
    <mergeCell ref="M26:N26"/>
    <mergeCell ref="C27:J31"/>
    <mergeCell ref="K27:L27"/>
    <mergeCell ref="M27:N27"/>
    <mergeCell ref="O27:R31"/>
    <mergeCell ref="K28:L28"/>
    <mergeCell ref="M28:N28"/>
    <mergeCell ref="K29:L29"/>
    <mergeCell ref="M29:N29"/>
    <mergeCell ref="K30:L30"/>
    <mergeCell ref="M30:N30"/>
    <mergeCell ref="K31:L31"/>
    <mergeCell ref="M31:N31"/>
    <mergeCell ref="K22:L22"/>
    <mergeCell ref="M22:N22"/>
    <mergeCell ref="C25:J26"/>
    <mergeCell ref="K25:L26"/>
    <mergeCell ref="C24:D24"/>
    <mergeCell ref="C17:J21"/>
    <mergeCell ref="K17:L17"/>
    <mergeCell ref="M17:N17"/>
    <mergeCell ref="O15:R16"/>
    <mergeCell ref="M16:N16"/>
    <mergeCell ref="O17:R21"/>
    <mergeCell ref="K18:L18"/>
    <mergeCell ref="M18:N18"/>
    <mergeCell ref="K19:L19"/>
    <mergeCell ref="M19:N19"/>
    <mergeCell ref="K20:L20"/>
    <mergeCell ref="M20:N20"/>
    <mergeCell ref="K21:L21"/>
    <mergeCell ref="M21:N21"/>
    <mergeCell ref="K12:L12"/>
    <mergeCell ref="M12:N12"/>
    <mergeCell ref="C15:J16"/>
    <mergeCell ref="K15:L16"/>
    <mergeCell ref="K11:L11"/>
    <mergeCell ref="M11:N11"/>
    <mergeCell ref="C7:J11"/>
    <mergeCell ref="K7:L7"/>
    <mergeCell ref="M7:N7"/>
    <mergeCell ref="C14:D14"/>
    <mergeCell ref="C2:T2"/>
    <mergeCell ref="C5:J6"/>
    <mergeCell ref="K5:L6"/>
    <mergeCell ref="O5:R6"/>
    <mergeCell ref="M6:N6"/>
    <mergeCell ref="C4:D4"/>
    <mergeCell ref="O7:R11"/>
    <mergeCell ref="K8:L8"/>
    <mergeCell ref="M8:N8"/>
    <mergeCell ref="K9:L9"/>
    <mergeCell ref="M9:N9"/>
    <mergeCell ref="K10:L10"/>
    <mergeCell ref="M10:N10"/>
    <mergeCell ref="C50:H50"/>
    <mergeCell ref="C49:K49"/>
    <mergeCell ref="C34:D34"/>
    <mergeCell ref="C46:E46"/>
    <mergeCell ref="C47:E47"/>
    <mergeCell ref="C48:H48"/>
    <mergeCell ref="C35:J36"/>
    <mergeCell ref="K35:L36"/>
    <mergeCell ref="K42:L42"/>
  </mergeCells>
  <phoneticPr fontId="4"/>
  <pageMargins left="0.55118110236220474" right="0.19685039370078741" top="0.78740157480314965" bottom="0.55118110236220474" header="0.51181102362204722" footer="0.51181102362204722"/>
  <pageSetup paperSize="9" scale="41"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F87F7E-2D9A-4CDE-A3AC-F4B0E1DEE674}">
  <sheetPr>
    <tabColor rgb="FF92D050"/>
  </sheetPr>
  <dimension ref="A1:AD119"/>
  <sheetViews>
    <sheetView showGridLines="0" tabSelected="1" view="pageBreakPreview" topLeftCell="A46" zoomScaleNormal="76" zoomScaleSheetLayoutView="100" workbookViewId="0">
      <selection activeCell="AI80" sqref="AI80"/>
    </sheetView>
  </sheetViews>
  <sheetFormatPr defaultColWidth="9" defaultRowHeight="13.5" x14ac:dyDescent="0.15"/>
  <cols>
    <col min="1" max="4" width="3.75" style="87" customWidth="1"/>
    <col min="5" max="5" width="5.5" style="87" customWidth="1"/>
    <col min="6" max="7" width="3.75" style="87" customWidth="1"/>
    <col min="8" max="8" width="10.25" style="87" customWidth="1"/>
    <col min="9" max="10" width="5.125" style="87" customWidth="1"/>
    <col min="11" max="14" width="5.625" style="87" customWidth="1"/>
    <col min="15" max="15" width="6" style="87" customWidth="1"/>
    <col min="16" max="16" width="6.25" style="87" customWidth="1"/>
    <col min="17" max="17" width="4.125" style="87" customWidth="1"/>
    <col min="18" max="20" width="3.75" style="87" customWidth="1"/>
    <col min="21" max="21" width="3" style="87" customWidth="1"/>
    <col min="22" max="27" width="3.75" style="87" customWidth="1"/>
    <col min="28" max="28" width="6.625" style="87" customWidth="1"/>
    <col min="29" max="29" width="15.25" style="87" customWidth="1"/>
    <col min="30" max="30" width="11.125" style="87" customWidth="1"/>
    <col min="31" max="36" width="3.75" style="87" customWidth="1"/>
    <col min="37" max="16384" width="9" style="87"/>
  </cols>
  <sheetData>
    <row r="1" spans="1:28" ht="15.75" customHeight="1" x14ac:dyDescent="0.15"/>
    <row r="2" spans="1:28" s="88" customFormat="1" ht="15.75" customHeight="1" x14ac:dyDescent="0.15">
      <c r="A2" s="88" t="s">
        <v>659</v>
      </c>
      <c r="B2" s="88" t="s">
        <v>660</v>
      </c>
    </row>
    <row r="3" spans="1:28" s="88" customFormat="1" ht="15" customHeight="1" x14ac:dyDescent="0.15">
      <c r="B3" s="89"/>
      <c r="C3" s="90"/>
      <c r="D3" s="90"/>
      <c r="E3" s="90"/>
      <c r="F3" s="90"/>
      <c r="G3" s="90"/>
      <c r="H3" s="91"/>
      <c r="I3" s="143"/>
      <c r="J3" s="144"/>
      <c r="K3" s="144"/>
      <c r="L3" s="144"/>
      <c r="M3" s="566" t="s">
        <v>661</v>
      </c>
      <c r="N3" s="567"/>
      <c r="O3" s="567"/>
      <c r="P3" s="567"/>
      <c r="Q3" s="567"/>
      <c r="R3" s="567"/>
      <c r="S3" s="568"/>
      <c r="T3" s="569" t="s">
        <v>480</v>
      </c>
      <c r="U3" s="570"/>
    </row>
    <row r="4" spans="1:28" s="88" customFormat="1" ht="15" customHeight="1" x14ac:dyDescent="0.15">
      <c r="B4" s="575" t="s">
        <v>662</v>
      </c>
      <c r="C4" s="576"/>
      <c r="D4" s="576"/>
      <c r="E4" s="576"/>
      <c r="F4" s="576"/>
      <c r="G4" s="576"/>
      <c r="H4" s="577"/>
      <c r="I4" s="571" t="s">
        <v>663</v>
      </c>
      <c r="J4" s="578"/>
      <c r="K4" s="578"/>
      <c r="L4" s="572"/>
      <c r="M4" s="569" t="s">
        <v>602</v>
      </c>
      <c r="N4" s="579"/>
      <c r="O4" s="579"/>
      <c r="P4" s="570"/>
      <c r="Q4" s="145"/>
      <c r="R4" s="146"/>
      <c r="S4" s="147"/>
      <c r="T4" s="571"/>
      <c r="U4" s="572"/>
    </row>
    <row r="5" spans="1:28" s="88" customFormat="1" ht="15" customHeight="1" x14ac:dyDescent="0.15">
      <c r="B5" s="148"/>
      <c r="H5" s="149"/>
      <c r="I5" s="571" t="s">
        <v>664</v>
      </c>
      <c r="J5" s="578"/>
      <c r="K5" s="578"/>
      <c r="L5" s="572"/>
      <c r="M5" s="573"/>
      <c r="N5" s="580"/>
      <c r="O5" s="580"/>
      <c r="P5" s="574"/>
      <c r="Q5" s="571" t="s">
        <v>603</v>
      </c>
      <c r="R5" s="578"/>
      <c r="S5" s="572"/>
      <c r="T5" s="571"/>
      <c r="U5" s="572"/>
    </row>
    <row r="6" spans="1:28" s="88" customFormat="1" ht="15" customHeight="1" x14ac:dyDescent="0.15">
      <c r="B6" s="148"/>
      <c r="H6" s="149"/>
      <c r="I6" s="571" t="s">
        <v>665</v>
      </c>
      <c r="J6" s="578"/>
      <c r="K6" s="578"/>
      <c r="L6" s="572"/>
      <c r="M6" s="569" t="s">
        <v>666</v>
      </c>
      <c r="N6" s="570"/>
      <c r="O6" s="569" t="s">
        <v>667</v>
      </c>
      <c r="P6" s="570"/>
      <c r="Q6" s="571" t="s">
        <v>668</v>
      </c>
      <c r="R6" s="578"/>
      <c r="S6" s="572"/>
      <c r="T6" s="571"/>
      <c r="U6" s="572"/>
    </row>
    <row r="7" spans="1:28" s="88" customFormat="1" ht="15" customHeight="1" x14ac:dyDescent="0.15">
      <c r="B7" s="96"/>
      <c r="C7" s="97"/>
      <c r="D7" s="97"/>
      <c r="E7" s="97"/>
      <c r="F7" s="97"/>
      <c r="G7" s="97"/>
      <c r="H7" s="98"/>
      <c r="I7" s="581" t="s">
        <v>669</v>
      </c>
      <c r="J7" s="582"/>
      <c r="K7" s="582"/>
      <c r="L7" s="583"/>
      <c r="M7" s="150"/>
      <c r="N7" s="151"/>
      <c r="O7" s="150"/>
      <c r="P7" s="151"/>
      <c r="Q7" s="150"/>
      <c r="R7" s="151"/>
      <c r="S7" s="152"/>
      <c r="T7" s="573"/>
      <c r="U7" s="574"/>
    </row>
    <row r="8" spans="1:28" s="88" customFormat="1" ht="15" customHeight="1" x14ac:dyDescent="0.15">
      <c r="B8" s="89"/>
      <c r="C8" s="90"/>
      <c r="D8" s="90"/>
      <c r="E8" s="90"/>
      <c r="F8" s="90"/>
      <c r="G8" s="90"/>
      <c r="H8" s="91"/>
      <c r="I8" s="153"/>
      <c r="J8" s="154"/>
      <c r="K8" s="154"/>
      <c r="L8" s="155"/>
      <c r="M8" s="153"/>
      <c r="N8" s="155"/>
      <c r="O8" s="153"/>
      <c r="P8" s="155"/>
      <c r="Q8" s="153"/>
      <c r="R8" s="154"/>
      <c r="S8" s="155"/>
      <c r="T8" s="90"/>
      <c r="U8" s="91"/>
    </row>
    <row r="9" spans="1:28" s="88" customFormat="1" ht="15" customHeight="1" x14ac:dyDescent="0.15">
      <c r="B9" s="148" t="s">
        <v>670</v>
      </c>
      <c r="H9" s="149"/>
      <c r="I9" s="156"/>
      <c r="J9" s="157"/>
      <c r="K9" s="157"/>
      <c r="L9" s="158"/>
      <c r="M9" s="156"/>
      <c r="N9" s="158"/>
      <c r="O9" s="156"/>
      <c r="P9" s="158"/>
      <c r="Q9" s="156"/>
      <c r="R9" s="157"/>
      <c r="S9" s="158"/>
      <c r="U9" s="149"/>
    </row>
    <row r="10" spans="1:28" s="88" customFormat="1" ht="15" customHeight="1" x14ac:dyDescent="0.15">
      <c r="B10" s="148" t="s">
        <v>671</v>
      </c>
      <c r="H10" s="149"/>
      <c r="I10" s="156"/>
      <c r="J10" s="157"/>
      <c r="K10" s="157"/>
      <c r="L10" s="158"/>
      <c r="M10" s="156"/>
      <c r="N10" s="158"/>
      <c r="O10" s="156"/>
      <c r="P10" s="158"/>
      <c r="Q10" s="156"/>
      <c r="R10" s="157"/>
      <c r="S10" s="158"/>
      <c r="U10" s="149"/>
    </row>
    <row r="11" spans="1:28" s="88" customFormat="1" ht="15" customHeight="1" x14ac:dyDescent="0.15">
      <c r="B11" s="148" t="s">
        <v>672</v>
      </c>
      <c r="H11" s="149"/>
      <c r="I11" s="156"/>
      <c r="J11" s="157"/>
      <c r="K11" s="157"/>
      <c r="L11" s="158"/>
      <c r="M11" s="156"/>
      <c r="N11" s="158"/>
      <c r="O11" s="156"/>
      <c r="P11" s="158"/>
      <c r="Q11" s="156"/>
      <c r="R11" s="157"/>
      <c r="S11" s="158"/>
      <c r="U11" s="149"/>
    </row>
    <row r="12" spans="1:28" s="88" customFormat="1" ht="15" customHeight="1" x14ac:dyDescent="0.15">
      <c r="B12" s="148" t="s">
        <v>673</v>
      </c>
      <c r="H12" s="149"/>
      <c r="I12" s="156"/>
      <c r="J12" s="157"/>
      <c r="K12" s="157"/>
      <c r="L12" s="158"/>
      <c r="M12" s="156"/>
      <c r="N12" s="158"/>
      <c r="O12" s="156"/>
      <c r="P12" s="158"/>
      <c r="Q12" s="156"/>
      <c r="R12" s="157"/>
      <c r="S12" s="158"/>
      <c r="U12" s="149"/>
    </row>
    <row r="13" spans="1:28" s="88" customFormat="1" ht="15" customHeight="1" x14ac:dyDescent="0.15">
      <c r="B13" s="148" t="s">
        <v>756</v>
      </c>
      <c r="H13" s="149"/>
      <c r="I13" s="156"/>
      <c r="J13" s="157"/>
      <c r="K13" s="157"/>
      <c r="L13" s="158"/>
      <c r="M13" s="156"/>
      <c r="N13" s="158"/>
      <c r="O13" s="156"/>
      <c r="P13" s="158"/>
      <c r="Q13" s="156"/>
      <c r="R13" s="157"/>
      <c r="S13" s="158"/>
      <c r="U13" s="149"/>
    </row>
    <row r="14" spans="1:28" s="88" customFormat="1" ht="15" customHeight="1" x14ac:dyDescent="0.15">
      <c r="B14" s="148" t="s">
        <v>757</v>
      </c>
      <c r="H14" s="149"/>
      <c r="I14" s="584"/>
      <c r="J14" s="585"/>
      <c r="K14" s="585"/>
      <c r="L14" s="586"/>
      <c r="M14" s="584"/>
      <c r="N14" s="586"/>
      <c r="O14" s="587"/>
      <c r="P14" s="588"/>
      <c r="Q14" s="584"/>
      <c r="R14" s="585"/>
      <c r="S14" s="586"/>
      <c r="T14" s="157"/>
      <c r="U14" s="149"/>
    </row>
    <row r="15" spans="1:28" s="88" customFormat="1" ht="15" customHeight="1" x14ac:dyDescent="0.15">
      <c r="B15" s="148" t="s">
        <v>758</v>
      </c>
      <c r="H15" s="149"/>
      <c r="I15" s="589"/>
      <c r="J15" s="590"/>
      <c r="K15" s="590"/>
      <c r="L15" s="591"/>
      <c r="M15" s="589"/>
      <c r="N15" s="591"/>
      <c r="O15" s="589"/>
      <c r="P15" s="591"/>
      <c r="Q15" s="592"/>
      <c r="R15" s="593"/>
      <c r="S15" s="594"/>
      <c r="T15" s="157"/>
      <c r="U15" s="149"/>
      <c r="AB15" s="165"/>
    </row>
    <row r="16" spans="1:28" s="88" customFormat="1" ht="15" customHeight="1" x14ac:dyDescent="0.15">
      <c r="B16" s="148" t="s">
        <v>759</v>
      </c>
      <c r="H16" s="149"/>
      <c r="I16" s="156"/>
      <c r="J16" s="157"/>
      <c r="K16" s="157"/>
      <c r="L16" s="158"/>
      <c r="M16" s="156"/>
      <c r="N16" s="158"/>
      <c r="O16" s="156"/>
      <c r="P16" s="158"/>
      <c r="Q16" s="156"/>
      <c r="R16" s="157"/>
      <c r="S16" s="158"/>
      <c r="T16" s="157"/>
      <c r="U16" s="149"/>
    </row>
    <row r="17" spans="2:21" s="88" customFormat="1" ht="15" customHeight="1" x14ac:dyDescent="0.15">
      <c r="B17" s="148" t="s">
        <v>760</v>
      </c>
      <c r="H17" s="149"/>
      <c r="I17" s="156"/>
      <c r="J17" s="157"/>
      <c r="K17" s="157"/>
      <c r="L17" s="158"/>
      <c r="M17" s="156"/>
      <c r="N17" s="158"/>
      <c r="O17" s="156"/>
      <c r="P17" s="158"/>
      <c r="Q17" s="156"/>
      <c r="R17" s="157"/>
      <c r="S17" s="158"/>
      <c r="T17" s="157"/>
      <c r="U17" s="149"/>
    </row>
    <row r="18" spans="2:21" s="88" customFormat="1" ht="15" customHeight="1" x14ac:dyDescent="0.15">
      <c r="B18" s="148" t="s">
        <v>761</v>
      </c>
      <c r="H18" s="149"/>
      <c r="I18" s="156"/>
      <c r="J18" s="157"/>
      <c r="K18" s="157"/>
      <c r="L18" s="158"/>
      <c r="M18" s="156"/>
      <c r="N18" s="158"/>
      <c r="O18" s="156"/>
      <c r="P18" s="158"/>
      <c r="Q18" s="156"/>
      <c r="R18" s="157"/>
      <c r="S18" s="158"/>
      <c r="T18" s="157"/>
      <c r="U18" s="149"/>
    </row>
    <row r="19" spans="2:21" s="88" customFormat="1" ht="15" customHeight="1" x14ac:dyDescent="0.15">
      <c r="B19" s="148" t="s">
        <v>762</v>
      </c>
      <c r="H19" s="149"/>
      <c r="I19" s="156"/>
      <c r="J19" s="157"/>
      <c r="K19" s="157"/>
      <c r="L19" s="158"/>
      <c r="M19" s="156"/>
      <c r="N19" s="158"/>
      <c r="O19" s="156"/>
      <c r="P19" s="158"/>
      <c r="Q19" s="156"/>
      <c r="R19" s="157"/>
      <c r="S19" s="158"/>
      <c r="T19" s="157"/>
      <c r="U19" s="149"/>
    </row>
    <row r="20" spans="2:21" s="88" customFormat="1" ht="15" customHeight="1" x14ac:dyDescent="0.15">
      <c r="B20" s="148" t="s">
        <v>763</v>
      </c>
      <c r="H20" s="149"/>
      <c r="I20" s="156"/>
      <c r="J20" s="157"/>
      <c r="K20" s="157"/>
      <c r="L20" s="158"/>
      <c r="M20" s="156"/>
      <c r="N20" s="158"/>
      <c r="O20" s="156"/>
      <c r="P20" s="158"/>
      <c r="Q20" s="156"/>
      <c r="R20" s="157"/>
      <c r="S20" s="158"/>
      <c r="T20" s="157"/>
      <c r="U20" s="149"/>
    </row>
    <row r="21" spans="2:21" s="88" customFormat="1" ht="15" customHeight="1" x14ac:dyDescent="0.15">
      <c r="B21" s="148" t="s">
        <v>764</v>
      </c>
      <c r="H21" s="149"/>
      <c r="I21" s="156"/>
      <c r="J21" s="157"/>
      <c r="K21" s="157"/>
      <c r="L21" s="158"/>
      <c r="M21" s="156"/>
      <c r="N21" s="158"/>
      <c r="O21" s="156"/>
      <c r="P21" s="158"/>
      <c r="Q21" s="156"/>
      <c r="R21" s="157"/>
      <c r="S21" s="158"/>
      <c r="T21" s="157"/>
      <c r="U21" s="149"/>
    </row>
    <row r="22" spans="2:21" s="88" customFormat="1" ht="15" customHeight="1" x14ac:dyDescent="0.15">
      <c r="B22" s="148" t="s">
        <v>765</v>
      </c>
      <c r="H22" s="149"/>
      <c r="I22" s="584"/>
      <c r="J22" s="585"/>
      <c r="K22" s="585"/>
      <c r="L22" s="586"/>
      <c r="M22" s="584"/>
      <c r="N22" s="586"/>
      <c r="O22" s="587"/>
      <c r="P22" s="588"/>
      <c r="Q22" s="584"/>
      <c r="R22" s="585"/>
      <c r="S22" s="586"/>
      <c r="T22" s="157"/>
      <c r="U22" s="149"/>
    </row>
    <row r="23" spans="2:21" s="88" customFormat="1" ht="15" customHeight="1" x14ac:dyDescent="0.15">
      <c r="B23" s="148" t="s">
        <v>766</v>
      </c>
      <c r="H23" s="149"/>
      <c r="I23" s="159"/>
      <c r="J23" s="160"/>
      <c r="K23" s="160"/>
      <c r="L23" s="161"/>
      <c r="M23" s="159"/>
      <c r="N23" s="161"/>
      <c r="O23" s="156"/>
      <c r="P23" s="158"/>
      <c r="Q23" s="159"/>
      <c r="R23" s="160"/>
      <c r="S23" s="161"/>
      <c r="T23" s="157"/>
      <c r="U23" s="149"/>
    </row>
    <row r="24" spans="2:21" s="88" customFormat="1" ht="15" customHeight="1" x14ac:dyDescent="0.15">
      <c r="B24" s="148" t="s">
        <v>767</v>
      </c>
      <c r="H24" s="149"/>
      <c r="I24" s="159"/>
      <c r="J24" s="160"/>
      <c r="K24" s="160"/>
      <c r="L24" s="161"/>
      <c r="M24" s="159"/>
      <c r="N24" s="161"/>
      <c r="O24" s="156"/>
      <c r="P24" s="158"/>
      <c r="Q24" s="159"/>
      <c r="R24" s="160"/>
      <c r="S24" s="161"/>
      <c r="T24" s="157"/>
      <c r="U24" s="149"/>
    </row>
    <row r="25" spans="2:21" s="88" customFormat="1" ht="15" customHeight="1" x14ac:dyDescent="0.15">
      <c r="B25" s="148" t="s">
        <v>768</v>
      </c>
      <c r="H25" s="149"/>
      <c r="I25" s="156"/>
      <c r="J25" s="157"/>
      <c r="K25" s="157"/>
      <c r="L25" s="158"/>
      <c r="M25" s="156"/>
      <c r="N25" s="158"/>
      <c r="O25" s="156"/>
      <c r="P25" s="158"/>
      <c r="Q25" s="156"/>
      <c r="R25" s="157"/>
      <c r="S25" s="158"/>
      <c r="T25" s="157"/>
      <c r="U25" s="149"/>
    </row>
    <row r="26" spans="2:21" s="88" customFormat="1" ht="15" customHeight="1" x14ac:dyDescent="0.15">
      <c r="B26" s="148" t="s">
        <v>769</v>
      </c>
      <c r="H26" s="149"/>
      <c r="I26" s="584"/>
      <c r="J26" s="585"/>
      <c r="K26" s="585"/>
      <c r="L26" s="586"/>
      <c r="M26" s="584"/>
      <c r="N26" s="586"/>
      <c r="O26" s="587"/>
      <c r="P26" s="588"/>
      <c r="Q26" s="584"/>
      <c r="R26" s="585"/>
      <c r="S26" s="586"/>
      <c r="T26" s="157"/>
      <c r="U26" s="149"/>
    </row>
    <row r="27" spans="2:21" s="88" customFormat="1" ht="15" customHeight="1" x14ac:dyDescent="0.15">
      <c r="B27" s="148" t="s">
        <v>674</v>
      </c>
      <c r="H27" s="149"/>
      <c r="I27" s="156"/>
      <c r="J27" s="157"/>
      <c r="K27" s="157"/>
      <c r="L27" s="158"/>
      <c r="M27" s="156"/>
      <c r="N27" s="158"/>
      <c r="O27" s="156"/>
      <c r="P27" s="158"/>
      <c r="Q27" s="156"/>
      <c r="R27" s="157"/>
      <c r="S27" s="158"/>
      <c r="U27" s="149"/>
    </row>
    <row r="28" spans="2:21" s="88" customFormat="1" ht="15" customHeight="1" x14ac:dyDescent="0.15">
      <c r="B28" s="148" t="s">
        <v>770</v>
      </c>
      <c r="H28" s="149"/>
      <c r="I28" s="156"/>
      <c r="J28" s="157"/>
      <c r="K28" s="157"/>
      <c r="L28" s="158"/>
      <c r="M28" s="156"/>
      <c r="N28" s="158"/>
      <c r="O28" s="156"/>
      <c r="P28" s="158"/>
      <c r="Q28" s="156"/>
      <c r="R28" s="157"/>
      <c r="S28" s="158"/>
      <c r="U28" s="149"/>
    </row>
    <row r="29" spans="2:21" s="88" customFormat="1" ht="15" customHeight="1" x14ac:dyDescent="0.15">
      <c r="B29" s="148" t="s">
        <v>771</v>
      </c>
      <c r="H29" s="149"/>
      <c r="I29" s="156"/>
      <c r="J29" s="157"/>
      <c r="K29" s="157"/>
      <c r="L29" s="158"/>
      <c r="M29" s="156"/>
      <c r="N29" s="158"/>
      <c r="O29" s="156"/>
      <c r="P29" s="158"/>
      <c r="Q29" s="156"/>
      <c r="R29" s="157"/>
      <c r="S29" s="158"/>
      <c r="U29" s="149"/>
    </row>
    <row r="30" spans="2:21" s="88" customFormat="1" ht="15" customHeight="1" x14ac:dyDescent="0.15">
      <c r="B30" s="148" t="s">
        <v>675</v>
      </c>
      <c r="H30" s="149"/>
      <c r="I30" s="156"/>
      <c r="J30" s="157"/>
      <c r="K30" s="157"/>
      <c r="L30" s="158"/>
      <c r="M30" s="156"/>
      <c r="N30" s="158"/>
      <c r="O30" s="156"/>
      <c r="P30" s="158"/>
      <c r="Q30" s="156"/>
      <c r="R30" s="157"/>
      <c r="S30" s="158"/>
      <c r="U30" s="149"/>
    </row>
    <row r="31" spans="2:21" s="88" customFormat="1" ht="15" customHeight="1" x14ac:dyDescent="0.15">
      <c r="B31" s="148" t="s">
        <v>676</v>
      </c>
      <c r="H31" s="149"/>
      <c r="I31" s="156"/>
      <c r="J31" s="157"/>
      <c r="K31" s="157"/>
      <c r="L31" s="158"/>
      <c r="M31" s="156"/>
      <c r="N31" s="158"/>
      <c r="O31" s="156"/>
      <c r="P31" s="158"/>
      <c r="Q31" s="156"/>
      <c r="R31" s="157"/>
      <c r="S31" s="158"/>
      <c r="U31" s="149"/>
    </row>
    <row r="32" spans="2:21" s="88" customFormat="1" ht="15" customHeight="1" x14ac:dyDescent="0.15">
      <c r="B32" s="148"/>
      <c r="C32" s="88" t="s">
        <v>677</v>
      </c>
      <c r="H32" s="149"/>
      <c r="I32" s="156"/>
      <c r="J32" s="157"/>
      <c r="K32" s="157"/>
      <c r="L32" s="158"/>
      <c r="M32" s="156"/>
      <c r="N32" s="158"/>
      <c r="O32" s="156"/>
      <c r="P32" s="158"/>
      <c r="Q32" s="156"/>
      <c r="R32" s="157"/>
      <c r="S32" s="158"/>
      <c r="U32" s="149"/>
    </row>
    <row r="33" spans="2:30" s="88" customFormat="1" ht="15" customHeight="1" x14ac:dyDescent="0.15">
      <c r="B33" s="148" t="s">
        <v>678</v>
      </c>
      <c r="H33" s="149"/>
      <c r="I33" s="156"/>
      <c r="J33" s="157"/>
      <c r="K33" s="157"/>
      <c r="L33" s="158"/>
      <c r="M33" s="156"/>
      <c r="N33" s="158"/>
      <c r="O33" s="156"/>
      <c r="P33" s="158"/>
      <c r="Q33" s="156"/>
      <c r="R33" s="157"/>
      <c r="S33" s="158"/>
      <c r="U33" s="149"/>
    </row>
    <row r="34" spans="2:30" s="88" customFormat="1" ht="15" customHeight="1" x14ac:dyDescent="0.15">
      <c r="B34" s="148" t="s">
        <v>679</v>
      </c>
      <c r="H34" s="149"/>
      <c r="I34" s="156"/>
      <c r="J34" s="157"/>
      <c r="K34" s="157"/>
      <c r="L34" s="158"/>
      <c r="M34" s="156"/>
      <c r="N34" s="158"/>
      <c r="O34" s="156"/>
      <c r="P34" s="158"/>
      <c r="Q34" s="156"/>
      <c r="R34" s="157"/>
      <c r="S34" s="158"/>
      <c r="U34" s="149"/>
    </row>
    <row r="35" spans="2:30" s="88" customFormat="1" ht="15" customHeight="1" x14ac:dyDescent="0.15">
      <c r="B35" s="148" t="s">
        <v>680</v>
      </c>
      <c r="H35" s="149"/>
      <c r="I35" s="595"/>
      <c r="J35" s="596"/>
      <c r="K35" s="596"/>
      <c r="L35" s="597"/>
      <c r="M35" s="598"/>
      <c r="N35" s="599"/>
      <c r="O35" s="600"/>
      <c r="P35" s="601"/>
      <c r="Q35" s="595"/>
      <c r="R35" s="596"/>
      <c r="S35" s="597"/>
      <c r="U35" s="149"/>
      <c r="AC35" s="165"/>
    </row>
    <row r="36" spans="2:30" s="88" customFormat="1" ht="15" customHeight="1" x14ac:dyDescent="0.15">
      <c r="B36" s="148" t="s">
        <v>681</v>
      </c>
      <c r="H36" s="149"/>
      <c r="I36" s="156"/>
      <c r="J36" s="157"/>
      <c r="K36" s="157"/>
      <c r="L36" s="158"/>
      <c r="M36" s="156"/>
      <c r="N36" s="158"/>
      <c r="O36" s="156"/>
      <c r="P36" s="158"/>
      <c r="Q36" s="156"/>
      <c r="R36" s="157"/>
      <c r="S36" s="158"/>
      <c r="U36" s="149"/>
    </row>
    <row r="37" spans="2:30" s="88" customFormat="1" ht="15" customHeight="1" x14ac:dyDescent="0.15">
      <c r="B37" s="148" t="s">
        <v>682</v>
      </c>
      <c r="H37" s="149"/>
      <c r="I37" s="156"/>
      <c r="J37" s="157"/>
      <c r="K37" s="157"/>
      <c r="L37" s="158"/>
      <c r="M37" s="156"/>
      <c r="N37" s="158"/>
      <c r="O37" s="156"/>
      <c r="P37" s="158"/>
      <c r="Q37" s="156"/>
      <c r="R37" s="157"/>
      <c r="S37" s="158"/>
      <c r="U37" s="149"/>
    </row>
    <row r="38" spans="2:30" s="88" customFormat="1" ht="15" customHeight="1" x14ac:dyDescent="0.15">
      <c r="B38" s="148" t="s">
        <v>683</v>
      </c>
      <c r="H38" s="149"/>
      <c r="I38" s="156"/>
      <c r="J38" s="157"/>
      <c r="K38" s="157"/>
      <c r="L38" s="158"/>
      <c r="M38" s="156"/>
      <c r="N38" s="158"/>
      <c r="O38" s="156"/>
      <c r="P38" s="158"/>
      <c r="Q38" s="156"/>
      <c r="R38" s="157"/>
      <c r="S38" s="158"/>
      <c r="U38" s="149"/>
    </row>
    <row r="39" spans="2:30" s="88" customFormat="1" ht="15" customHeight="1" x14ac:dyDescent="0.15">
      <c r="B39" s="148" t="s">
        <v>684</v>
      </c>
      <c r="H39" s="149"/>
      <c r="I39" s="156"/>
      <c r="J39" s="157"/>
      <c r="K39" s="157"/>
      <c r="L39" s="158"/>
      <c r="M39" s="156"/>
      <c r="N39" s="158"/>
      <c r="O39" s="156"/>
      <c r="P39" s="158"/>
      <c r="Q39" s="156"/>
      <c r="R39" s="157"/>
      <c r="S39" s="158"/>
      <c r="U39" s="149"/>
    </row>
    <row r="40" spans="2:30" s="88" customFormat="1" ht="15" customHeight="1" x14ac:dyDescent="0.15">
      <c r="B40" s="148" t="s">
        <v>685</v>
      </c>
      <c r="H40" s="149"/>
      <c r="I40" s="156"/>
      <c r="J40" s="157"/>
      <c r="K40" s="157"/>
      <c r="L40" s="158"/>
      <c r="M40" s="156"/>
      <c r="N40" s="158"/>
      <c r="O40" s="156"/>
      <c r="P40" s="158"/>
      <c r="Q40" s="156"/>
      <c r="R40" s="157"/>
      <c r="S40" s="158"/>
      <c r="U40" s="149"/>
    </row>
    <row r="41" spans="2:30" s="88" customFormat="1" ht="15" customHeight="1" x14ac:dyDescent="0.15">
      <c r="B41" s="148" t="s">
        <v>686</v>
      </c>
      <c r="H41" s="149"/>
      <c r="I41" s="156"/>
      <c r="J41" s="157"/>
      <c r="K41" s="157"/>
      <c r="L41" s="158"/>
      <c r="M41" s="156"/>
      <c r="N41" s="158"/>
      <c r="O41" s="156"/>
      <c r="P41" s="158"/>
      <c r="Q41" s="156"/>
      <c r="R41" s="157"/>
      <c r="S41" s="158"/>
      <c r="U41" s="149"/>
    </row>
    <row r="42" spans="2:30" s="88" customFormat="1" ht="15" customHeight="1" x14ac:dyDescent="0.15">
      <c r="B42" s="148" t="s">
        <v>752</v>
      </c>
      <c r="C42" s="88" t="s">
        <v>753</v>
      </c>
      <c r="H42" s="149"/>
      <c r="I42" s="156"/>
      <c r="J42" s="157"/>
      <c r="K42" s="157"/>
      <c r="L42" s="158"/>
      <c r="M42" s="156"/>
      <c r="N42" s="158"/>
      <c r="O42" s="156"/>
      <c r="P42" s="158"/>
      <c r="Q42" s="156"/>
      <c r="R42" s="157"/>
      <c r="S42" s="158"/>
      <c r="U42" s="149"/>
    </row>
    <row r="43" spans="2:30" s="88" customFormat="1" ht="15" customHeight="1" x14ac:dyDescent="0.15">
      <c r="B43" s="148" t="s">
        <v>754</v>
      </c>
      <c r="H43" s="149"/>
      <c r="I43" s="156"/>
      <c r="J43" s="157"/>
      <c r="K43" s="157"/>
      <c r="L43" s="158"/>
      <c r="M43" s="156"/>
      <c r="N43" s="158"/>
      <c r="O43" s="156"/>
      <c r="P43" s="158"/>
      <c r="Q43" s="156"/>
      <c r="R43" s="157"/>
      <c r="S43" s="158"/>
      <c r="U43" s="149"/>
    </row>
    <row r="44" spans="2:30" s="88" customFormat="1" ht="15" customHeight="1" x14ac:dyDescent="0.15">
      <c r="B44" s="148" t="s">
        <v>755</v>
      </c>
      <c r="H44" s="149"/>
      <c r="I44" s="156"/>
      <c r="J44" s="157"/>
      <c r="K44" s="157"/>
      <c r="L44" s="158"/>
      <c r="M44" s="156"/>
      <c r="N44" s="158"/>
      <c r="O44" s="156"/>
      <c r="P44" s="158"/>
      <c r="Q44" s="156"/>
      <c r="R44" s="157"/>
      <c r="S44" s="158"/>
      <c r="U44" s="149"/>
    </row>
    <row r="45" spans="2:30" s="88" customFormat="1" ht="15" customHeight="1" x14ac:dyDescent="0.15">
      <c r="B45" s="148" t="s">
        <v>687</v>
      </c>
      <c r="H45" s="149"/>
      <c r="I45" s="156"/>
      <c r="J45" s="157"/>
      <c r="K45" s="157"/>
      <c r="L45" s="158"/>
      <c r="M45" s="156"/>
      <c r="N45" s="158"/>
      <c r="O45" s="156"/>
      <c r="P45" s="158"/>
      <c r="Q45" s="156"/>
      <c r="R45" s="157"/>
      <c r="S45" s="158"/>
      <c r="U45" s="149"/>
    </row>
    <row r="46" spans="2:30" s="88" customFormat="1" ht="15" customHeight="1" x14ac:dyDescent="0.15">
      <c r="B46" s="148" t="s">
        <v>688</v>
      </c>
      <c r="H46" s="149"/>
      <c r="I46" s="592"/>
      <c r="J46" s="593"/>
      <c r="K46" s="593"/>
      <c r="L46" s="594"/>
      <c r="M46" s="592"/>
      <c r="N46" s="594"/>
      <c r="O46" s="592"/>
      <c r="P46" s="594"/>
      <c r="Q46" s="584"/>
      <c r="R46" s="585"/>
      <c r="S46" s="586"/>
      <c r="U46" s="149"/>
      <c r="AD46" s="165"/>
    </row>
    <row r="47" spans="2:30" s="88" customFormat="1" ht="15" customHeight="1" x14ac:dyDescent="0.15">
      <c r="B47" s="148" t="s">
        <v>689</v>
      </c>
      <c r="C47" s="88" t="s">
        <v>690</v>
      </c>
      <c r="H47" s="149"/>
      <c r="I47" s="156"/>
      <c r="J47" s="157"/>
      <c r="K47" s="157"/>
      <c r="L47" s="158"/>
      <c r="M47" s="156"/>
      <c r="N47" s="158"/>
      <c r="O47" s="156"/>
      <c r="P47" s="158"/>
      <c r="Q47" s="156"/>
      <c r="R47" s="157"/>
      <c r="S47" s="158"/>
      <c r="U47" s="149"/>
    </row>
    <row r="48" spans="2:30" s="88" customFormat="1" ht="15" customHeight="1" x14ac:dyDescent="0.15">
      <c r="B48" s="148" t="s">
        <v>691</v>
      </c>
      <c r="H48" s="149"/>
      <c r="I48" s="156"/>
      <c r="J48" s="157"/>
      <c r="K48" s="157"/>
      <c r="L48" s="158"/>
      <c r="M48" s="156"/>
      <c r="N48" s="158"/>
      <c r="O48" s="156"/>
      <c r="P48" s="158"/>
      <c r="Q48" s="156"/>
      <c r="R48" s="157"/>
      <c r="S48" s="158"/>
      <c r="U48" s="149"/>
    </row>
    <row r="49" spans="2:29" s="88" customFormat="1" ht="15" customHeight="1" x14ac:dyDescent="0.15">
      <c r="B49" s="148" t="s">
        <v>692</v>
      </c>
      <c r="H49" s="149"/>
      <c r="I49" s="156"/>
      <c r="J49" s="157"/>
      <c r="K49" s="157"/>
      <c r="L49" s="158"/>
      <c r="M49" s="156"/>
      <c r="N49" s="158"/>
      <c r="O49" s="156"/>
      <c r="P49" s="158"/>
      <c r="Q49" s="156"/>
      <c r="R49" s="157"/>
      <c r="S49" s="158"/>
      <c r="U49" s="149"/>
    </row>
    <row r="50" spans="2:29" s="88" customFormat="1" ht="15" customHeight="1" x14ac:dyDescent="0.15">
      <c r="B50" s="148" t="s">
        <v>693</v>
      </c>
      <c r="H50" s="149"/>
      <c r="I50" s="156"/>
      <c r="J50" s="157"/>
      <c r="K50" s="157"/>
      <c r="L50" s="158"/>
      <c r="M50" s="156"/>
      <c r="N50" s="158"/>
      <c r="O50" s="156"/>
      <c r="P50" s="158"/>
      <c r="Q50" s="156"/>
      <c r="R50" s="157"/>
      <c r="S50" s="158"/>
      <c r="U50" s="149"/>
    </row>
    <row r="51" spans="2:29" s="88" customFormat="1" ht="15" customHeight="1" x14ac:dyDescent="0.15">
      <c r="B51" s="148" t="s">
        <v>694</v>
      </c>
      <c r="H51" s="149"/>
      <c r="I51" s="595"/>
      <c r="J51" s="596"/>
      <c r="K51" s="596"/>
      <c r="L51" s="597"/>
      <c r="M51" s="598"/>
      <c r="N51" s="599"/>
      <c r="O51" s="600"/>
      <c r="P51" s="601"/>
      <c r="Q51" s="595"/>
      <c r="R51" s="596"/>
      <c r="S51" s="597"/>
      <c r="U51" s="149"/>
      <c r="AC51" s="165"/>
    </row>
    <row r="52" spans="2:29" s="88" customFormat="1" ht="15" customHeight="1" x14ac:dyDescent="0.15">
      <c r="B52" s="148" t="s">
        <v>695</v>
      </c>
      <c r="H52" s="149"/>
      <c r="I52" s="156"/>
      <c r="J52" s="157"/>
      <c r="K52" s="157"/>
      <c r="L52" s="158"/>
      <c r="M52" s="156"/>
      <c r="N52" s="158"/>
      <c r="O52" s="156"/>
      <c r="P52" s="158"/>
      <c r="Q52" s="156"/>
      <c r="R52" s="157"/>
      <c r="S52" s="158"/>
      <c r="U52" s="149"/>
    </row>
    <row r="53" spans="2:29" s="88" customFormat="1" ht="15" customHeight="1" x14ac:dyDescent="0.15">
      <c r="B53" s="148" t="s">
        <v>696</v>
      </c>
      <c r="H53" s="149"/>
      <c r="I53" s="156"/>
      <c r="J53" s="157"/>
      <c r="K53" s="157"/>
      <c r="L53" s="158"/>
      <c r="M53" s="156"/>
      <c r="N53" s="158"/>
      <c r="O53" s="156"/>
      <c r="P53" s="158"/>
      <c r="Q53" s="156"/>
      <c r="R53" s="157"/>
      <c r="S53" s="158"/>
      <c r="U53" s="149"/>
    </row>
    <row r="54" spans="2:29" s="88" customFormat="1" ht="15" customHeight="1" x14ac:dyDescent="0.15">
      <c r="B54" s="148" t="s">
        <v>697</v>
      </c>
      <c r="H54" s="149"/>
      <c r="I54" s="156"/>
      <c r="J54" s="157"/>
      <c r="K54" s="157"/>
      <c r="L54" s="158"/>
      <c r="M54" s="156"/>
      <c r="N54" s="158"/>
      <c r="O54" s="156"/>
      <c r="P54" s="158"/>
      <c r="Q54" s="156"/>
      <c r="R54" s="157"/>
      <c r="S54" s="158"/>
      <c r="U54" s="149"/>
    </row>
    <row r="55" spans="2:29" s="88" customFormat="1" ht="15" customHeight="1" x14ac:dyDescent="0.15">
      <c r="B55" s="148" t="s">
        <v>698</v>
      </c>
      <c r="H55" s="149"/>
      <c r="I55" s="156"/>
      <c r="J55" s="157"/>
      <c r="K55" s="157"/>
      <c r="L55" s="158"/>
      <c r="M55" s="156"/>
      <c r="N55" s="158"/>
      <c r="O55" s="156"/>
      <c r="P55" s="158"/>
      <c r="Q55" s="156"/>
      <c r="R55" s="157"/>
      <c r="S55" s="158"/>
      <c r="U55" s="149"/>
    </row>
    <row r="56" spans="2:29" s="88" customFormat="1" ht="15" customHeight="1" x14ac:dyDescent="0.15">
      <c r="B56" s="148" t="s">
        <v>699</v>
      </c>
      <c r="H56" s="149"/>
      <c r="I56" s="156"/>
      <c r="J56" s="157"/>
      <c r="K56" s="157"/>
      <c r="L56" s="158"/>
      <c r="M56" s="156"/>
      <c r="N56" s="158"/>
      <c r="O56" s="156"/>
      <c r="P56" s="158"/>
      <c r="Q56" s="156"/>
      <c r="R56" s="157"/>
      <c r="S56" s="158"/>
      <c r="U56" s="149"/>
    </row>
    <row r="57" spans="2:29" s="88" customFormat="1" ht="15" customHeight="1" x14ac:dyDescent="0.15">
      <c r="B57" s="148" t="s">
        <v>700</v>
      </c>
      <c r="H57" s="149"/>
      <c r="I57" s="156"/>
      <c r="J57" s="157"/>
      <c r="K57" s="157"/>
      <c r="L57" s="158"/>
      <c r="M57" s="156"/>
      <c r="N57" s="158"/>
      <c r="O57" s="156"/>
      <c r="P57" s="158"/>
      <c r="Q57" s="156"/>
      <c r="R57" s="157"/>
      <c r="S57" s="158"/>
      <c r="U57" s="149"/>
    </row>
    <row r="58" spans="2:29" s="88" customFormat="1" ht="15" customHeight="1" x14ac:dyDescent="0.15">
      <c r="B58" s="148" t="s">
        <v>701</v>
      </c>
      <c r="H58" s="149"/>
      <c r="I58" s="156"/>
      <c r="J58" s="157"/>
      <c r="K58" s="157"/>
      <c r="L58" s="158"/>
      <c r="M58" s="156"/>
      <c r="N58" s="158"/>
      <c r="O58" s="156"/>
      <c r="P58" s="158"/>
      <c r="Q58" s="156"/>
      <c r="R58" s="157"/>
      <c r="S58" s="158"/>
      <c r="U58" s="149"/>
    </row>
    <row r="59" spans="2:29" s="88" customFormat="1" ht="15" customHeight="1" x14ac:dyDescent="0.15">
      <c r="B59" s="148" t="s">
        <v>702</v>
      </c>
      <c r="H59" s="149"/>
      <c r="I59" s="156"/>
      <c r="J59" s="157"/>
      <c r="K59" s="157"/>
      <c r="L59" s="158"/>
      <c r="M59" s="156"/>
      <c r="N59" s="158"/>
      <c r="O59" s="156"/>
      <c r="P59" s="158"/>
      <c r="Q59" s="156"/>
      <c r="R59" s="157"/>
      <c r="S59" s="158"/>
      <c r="U59" s="149"/>
    </row>
    <row r="60" spans="2:29" s="88" customFormat="1" ht="15" customHeight="1" x14ac:dyDescent="0.15">
      <c r="B60" s="148" t="s">
        <v>750</v>
      </c>
      <c r="H60" s="149"/>
      <c r="I60" s="156"/>
      <c r="J60" s="157"/>
      <c r="K60" s="157"/>
      <c r="L60" s="158"/>
      <c r="M60" s="156"/>
      <c r="N60" s="158"/>
      <c r="O60" s="156"/>
      <c r="P60" s="158"/>
      <c r="Q60" s="156"/>
      <c r="R60" s="157"/>
      <c r="S60" s="158"/>
      <c r="U60" s="149"/>
    </row>
    <row r="61" spans="2:29" s="88" customFormat="1" ht="15" customHeight="1" x14ac:dyDescent="0.15">
      <c r="B61" s="148" t="s">
        <v>751</v>
      </c>
      <c r="H61" s="149"/>
      <c r="I61" s="156"/>
      <c r="J61" s="157"/>
      <c r="K61" s="157"/>
      <c r="L61" s="158"/>
      <c r="M61" s="156"/>
      <c r="N61" s="158"/>
      <c r="O61" s="156"/>
      <c r="P61" s="158"/>
      <c r="Q61" s="156"/>
      <c r="R61" s="157"/>
      <c r="S61" s="158"/>
      <c r="U61" s="149"/>
    </row>
    <row r="62" spans="2:29" s="88" customFormat="1" ht="15" customHeight="1" x14ac:dyDescent="0.15">
      <c r="B62" s="148" t="s">
        <v>703</v>
      </c>
      <c r="H62" s="149"/>
      <c r="I62" s="156"/>
      <c r="J62" s="157"/>
      <c r="K62" s="157"/>
      <c r="L62" s="158"/>
      <c r="M62" s="156"/>
      <c r="N62" s="158"/>
      <c r="O62" s="156"/>
      <c r="P62" s="158"/>
      <c r="Q62" s="156"/>
      <c r="R62" s="157"/>
      <c r="S62" s="158"/>
      <c r="U62" s="149"/>
    </row>
    <row r="63" spans="2:29" s="88" customFormat="1" ht="15" customHeight="1" x14ac:dyDescent="0.15">
      <c r="B63" s="148" t="s">
        <v>704</v>
      </c>
      <c r="H63" s="149"/>
      <c r="I63" s="156"/>
      <c r="J63" s="157"/>
      <c r="K63" s="157"/>
      <c r="L63" s="158"/>
      <c r="M63" s="156"/>
      <c r="N63" s="158"/>
      <c r="O63" s="156"/>
      <c r="P63" s="158"/>
      <c r="Q63" s="156"/>
      <c r="R63" s="157"/>
      <c r="S63" s="158"/>
      <c r="U63" s="149"/>
    </row>
    <row r="64" spans="2:29" s="88" customFormat="1" ht="15" customHeight="1" x14ac:dyDescent="0.15">
      <c r="B64" s="602" t="s">
        <v>705</v>
      </c>
      <c r="C64" s="614"/>
      <c r="D64" s="614"/>
      <c r="E64" s="614"/>
      <c r="F64" s="614"/>
      <c r="G64" s="614"/>
      <c r="H64" s="603"/>
      <c r="I64" s="616"/>
      <c r="J64" s="617"/>
      <c r="K64" s="617"/>
      <c r="L64" s="618"/>
      <c r="M64" s="616"/>
      <c r="N64" s="618"/>
      <c r="O64" s="616"/>
      <c r="P64" s="618"/>
      <c r="Q64" s="616"/>
      <c r="R64" s="617"/>
      <c r="S64" s="618"/>
      <c r="T64" s="602"/>
      <c r="U64" s="603"/>
    </row>
    <row r="65" spans="1:30" s="88" customFormat="1" ht="15" customHeight="1" x14ac:dyDescent="0.15">
      <c r="B65" s="604"/>
      <c r="C65" s="615"/>
      <c r="D65" s="615"/>
      <c r="E65" s="615"/>
      <c r="F65" s="615"/>
      <c r="G65" s="615"/>
      <c r="H65" s="605"/>
      <c r="I65" s="606"/>
      <c r="J65" s="607"/>
      <c r="K65" s="607"/>
      <c r="L65" s="608"/>
      <c r="M65" s="609"/>
      <c r="N65" s="610"/>
      <c r="O65" s="611"/>
      <c r="P65" s="612"/>
      <c r="Q65" s="611"/>
      <c r="R65" s="613"/>
      <c r="S65" s="612"/>
      <c r="T65" s="604"/>
      <c r="U65" s="605"/>
    </row>
    <row r="66" spans="1:30" s="88" customFormat="1" ht="15" customHeight="1" x14ac:dyDescent="0.15">
      <c r="B66" s="89" t="s">
        <v>706</v>
      </c>
      <c r="C66" s="90"/>
      <c r="D66" s="90"/>
      <c r="E66" s="90"/>
      <c r="F66" s="90"/>
      <c r="G66" s="90"/>
      <c r="H66" s="91"/>
      <c r="I66" s="153"/>
      <c r="J66" s="154"/>
      <c r="K66" s="154"/>
      <c r="L66" s="155"/>
      <c r="M66" s="153"/>
      <c r="N66" s="155"/>
      <c r="O66" s="153"/>
      <c r="P66" s="155"/>
      <c r="Q66" s="153"/>
      <c r="R66" s="154"/>
      <c r="S66" s="155"/>
      <c r="T66" s="90"/>
      <c r="U66" s="91"/>
    </row>
    <row r="67" spans="1:30" s="88" customFormat="1" ht="15" customHeight="1" x14ac:dyDescent="0.15">
      <c r="B67" s="148" t="s">
        <v>707</v>
      </c>
      <c r="H67" s="149"/>
      <c r="I67" s="592"/>
      <c r="J67" s="593"/>
      <c r="K67" s="593"/>
      <c r="L67" s="594"/>
      <c r="M67" s="619"/>
      <c r="N67" s="620"/>
      <c r="O67" s="592"/>
      <c r="P67" s="594"/>
      <c r="Q67" s="584"/>
      <c r="R67" s="585"/>
      <c r="S67" s="586"/>
      <c r="U67" s="149"/>
      <c r="AD67" s="165"/>
    </row>
    <row r="68" spans="1:30" s="88" customFormat="1" ht="16.149999999999999" customHeight="1" x14ac:dyDescent="0.15">
      <c r="B68" s="148" t="s">
        <v>708</v>
      </c>
      <c r="H68" s="149"/>
      <c r="I68" s="162"/>
      <c r="J68" s="163"/>
      <c r="K68" s="163"/>
      <c r="L68" s="164"/>
      <c r="M68" s="166"/>
      <c r="N68" s="167"/>
      <c r="O68" s="162"/>
      <c r="P68" s="158"/>
      <c r="Q68" s="166"/>
      <c r="R68" s="168"/>
      <c r="S68" s="167"/>
      <c r="U68" s="149"/>
      <c r="AD68" s="165"/>
    </row>
    <row r="69" spans="1:30" s="88" customFormat="1" ht="15" customHeight="1" x14ac:dyDescent="0.15">
      <c r="B69" s="148" t="s">
        <v>709</v>
      </c>
      <c r="H69" s="149"/>
      <c r="I69" s="156"/>
      <c r="J69" s="157"/>
      <c r="K69" s="157"/>
      <c r="L69" s="158"/>
      <c r="M69" s="156"/>
      <c r="N69" s="158"/>
      <c r="O69" s="156"/>
      <c r="P69" s="158"/>
      <c r="Q69" s="156"/>
      <c r="R69" s="157"/>
      <c r="S69" s="158"/>
      <c r="U69" s="149"/>
    </row>
    <row r="70" spans="1:30" s="88" customFormat="1" ht="15" customHeight="1" x14ac:dyDescent="0.15">
      <c r="B70" s="604" t="s">
        <v>705</v>
      </c>
      <c r="C70" s="615"/>
      <c r="D70" s="615"/>
      <c r="E70" s="615"/>
      <c r="F70" s="615"/>
      <c r="G70" s="615"/>
      <c r="H70" s="605"/>
      <c r="I70" s="621"/>
      <c r="J70" s="622"/>
      <c r="K70" s="622"/>
      <c r="L70" s="623"/>
      <c r="M70" s="624"/>
      <c r="N70" s="625"/>
      <c r="O70" s="626"/>
      <c r="P70" s="627"/>
      <c r="Q70" s="621"/>
      <c r="R70" s="622"/>
      <c r="S70" s="623"/>
      <c r="T70" s="97"/>
      <c r="U70" s="98"/>
    </row>
    <row r="71" spans="1:30" s="88" customFormat="1" ht="15" customHeight="1" x14ac:dyDescent="0.15">
      <c r="B71" s="602" t="s">
        <v>710</v>
      </c>
      <c r="C71" s="614"/>
      <c r="D71" s="614"/>
      <c r="E71" s="614"/>
      <c r="F71" s="614"/>
      <c r="G71" s="614"/>
      <c r="H71" s="603"/>
      <c r="I71" s="616"/>
      <c r="J71" s="617"/>
      <c r="K71" s="617"/>
      <c r="L71" s="618"/>
      <c r="M71" s="628"/>
      <c r="N71" s="630"/>
      <c r="O71" s="632"/>
      <c r="P71" s="633"/>
      <c r="Q71" s="628"/>
      <c r="R71" s="629"/>
      <c r="S71" s="630"/>
      <c r="T71" s="90"/>
      <c r="U71" s="91"/>
    </row>
    <row r="72" spans="1:30" s="88" customFormat="1" ht="15" customHeight="1" x14ac:dyDescent="0.15">
      <c r="B72" s="604"/>
      <c r="C72" s="615"/>
      <c r="D72" s="615"/>
      <c r="E72" s="615"/>
      <c r="F72" s="615"/>
      <c r="G72" s="615"/>
      <c r="H72" s="605"/>
      <c r="I72" s="611"/>
      <c r="J72" s="613"/>
      <c r="K72" s="613"/>
      <c r="L72" s="612"/>
      <c r="M72" s="609"/>
      <c r="N72" s="610"/>
      <c r="O72" s="609"/>
      <c r="P72" s="610"/>
      <c r="Q72" s="611"/>
      <c r="R72" s="613"/>
      <c r="S72" s="612"/>
      <c r="T72" s="97"/>
      <c r="U72" s="98"/>
    </row>
    <row r="73" spans="1:30" s="88" customFormat="1" ht="15" customHeight="1" x14ac:dyDescent="0.15">
      <c r="B73" s="95"/>
      <c r="C73" s="95"/>
      <c r="D73" s="95"/>
      <c r="E73" s="95"/>
      <c r="F73" s="95"/>
      <c r="G73" s="95"/>
      <c r="H73" s="95"/>
      <c r="I73" s="169"/>
      <c r="J73" s="169"/>
      <c r="K73" s="169"/>
      <c r="L73" s="169"/>
      <c r="M73" s="170"/>
      <c r="N73" s="170"/>
      <c r="O73" s="170"/>
      <c r="P73" s="170"/>
      <c r="Q73" s="169"/>
      <c r="R73" s="169"/>
      <c r="S73" s="169"/>
    </row>
    <row r="74" spans="1:30" s="88" customFormat="1" ht="15.75" customHeight="1" x14ac:dyDescent="0.15">
      <c r="A74" s="88" t="s">
        <v>711</v>
      </c>
      <c r="B74" s="88" t="s">
        <v>712</v>
      </c>
      <c r="I74" s="631" t="s">
        <v>713</v>
      </c>
      <c r="J74" s="631"/>
      <c r="K74" s="631"/>
      <c r="L74" s="631"/>
      <c r="M74" s="171"/>
      <c r="N74" s="171"/>
    </row>
    <row r="75" spans="1:30" s="88" customFormat="1" ht="14.25" customHeight="1" x14ac:dyDescent="0.15"/>
    <row r="76" spans="1:30" ht="15.75" customHeight="1" x14ac:dyDescent="0.15">
      <c r="A76" s="87" t="s">
        <v>714</v>
      </c>
    </row>
    <row r="77" spans="1:30" ht="15.75" customHeight="1" x14ac:dyDescent="0.15">
      <c r="A77" s="87" t="s">
        <v>715</v>
      </c>
    </row>
    <row r="78" spans="1:30" ht="15.75" customHeight="1" x14ac:dyDescent="0.15">
      <c r="A78" s="87" t="s">
        <v>716</v>
      </c>
    </row>
    <row r="79" spans="1:30" ht="15.75" customHeight="1" x14ac:dyDescent="0.15">
      <c r="A79" s="87" t="s">
        <v>717</v>
      </c>
    </row>
    <row r="80" spans="1:30" ht="15.75" customHeight="1" x14ac:dyDescent="0.15">
      <c r="A80" s="87" t="s">
        <v>718</v>
      </c>
    </row>
    <row r="81" spans="1:1" ht="15.75" customHeight="1" x14ac:dyDescent="0.15">
      <c r="A81" s="87" t="s">
        <v>719</v>
      </c>
    </row>
    <row r="82" spans="1:1" ht="15.75" customHeight="1" x14ac:dyDescent="0.15">
      <c r="A82" s="87" t="s">
        <v>720</v>
      </c>
    </row>
    <row r="83" spans="1:1" ht="15.75" customHeight="1" x14ac:dyDescent="0.15">
      <c r="A83" s="87" t="s">
        <v>721</v>
      </c>
    </row>
    <row r="84" spans="1:1" ht="15.75" customHeight="1" x14ac:dyDescent="0.15">
      <c r="A84" s="87" t="s">
        <v>722</v>
      </c>
    </row>
    <row r="85" spans="1:1" ht="15.75" customHeight="1" x14ac:dyDescent="0.15">
      <c r="A85" s="87" t="s">
        <v>723</v>
      </c>
    </row>
    <row r="86" spans="1:1" ht="15.75" customHeight="1" x14ac:dyDescent="0.15">
      <c r="A86" s="87" t="s">
        <v>724</v>
      </c>
    </row>
    <row r="87" spans="1:1" ht="15.75" customHeight="1" x14ac:dyDescent="0.15">
      <c r="A87" s="87" t="s">
        <v>725</v>
      </c>
    </row>
    <row r="88" spans="1:1" ht="15.75" customHeight="1" x14ac:dyDescent="0.15"/>
    <row r="89" spans="1:1" ht="15.75" customHeight="1" x14ac:dyDescent="0.15"/>
    <row r="90" spans="1:1" ht="15.75" customHeight="1" x14ac:dyDescent="0.15"/>
    <row r="91" spans="1:1" ht="15.75" customHeight="1" x14ac:dyDescent="0.15"/>
    <row r="92" spans="1:1" ht="15.75" customHeight="1" x14ac:dyDescent="0.15"/>
    <row r="93" spans="1:1" ht="15.75" customHeight="1" x14ac:dyDescent="0.15"/>
    <row r="94" spans="1:1" ht="15.75" customHeight="1" x14ac:dyDescent="0.15"/>
    <row r="95" spans="1:1" ht="15.75" customHeight="1" x14ac:dyDescent="0.15"/>
    <row r="96" spans="1:1" ht="15.75" customHeight="1" x14ac:dyDescent="0.15"/>
    <row r="97" ht="15.75" customHeight="1" x14ac:dyDescent="0.15"/>
    <row r="98" ht="15.75" customHeight="1" x14ac:dyDescent="0.15"/>
    <row r="99" ht="15.75" customHeight="1" x14ac:dyDescent="0.15"/>
    <row r="100" ht="15.75" customHeight="1" x14ac:dyDescent="0.15"/>
    <row r="101" ht="15.75" customHeight="1" x14ac:dyDescent="0.15"/>
    <row r="102" ht="15.75" customHeight="1" x14ac:dyDescent="0.15"/>
    <row r="103" ht="15.75" customHeight="1" x14ac:dyDescent="0.15"/>
    <row r="104" ht="15.75" customHeight="1" x14ac:dyDescent="0.15"/>
    <row r="105" ht="15.75" customHeight="1" x14ac:dyDescent="0.15"/>
    <row r="106" ht="15.75" customHeight="1" x14ac:dyDescent="0.15"/>
    <row r="107" ht="15.75" customHeight="1" x14ac:dyDescent="0.15"/>
    <row r="108" ht="15.75" customHeight="1" x14ac:dyDescent="0.15"/>
    <row r="109" ht="15.75" customHeight="1" x14ac:dyDescent="0.15"/>
    <row r="110" ht="15.75" customHeight="1" x14ac:dyDescent="0.15"/>
    <row r="111" ht="15.75" customHeight="1" x14ac:dyDescent="0.15"/>
    <row r="112" ht="15.75" customHeight="1" x14ac:dyDescent="0.15"/>
    <row r="113" ht="15.75" customHeight="1" x14ac:dyDescent="0.15"/>
    <row r="114" ht="15.75" customHeight="1" x14ac:dyDescent="0.15"/>
    <row r="115" ht="15.75" customHeight="1" x14ac:dyDescent="0.15"/>
    <row r="116" ht="15.75" customHeight="1" x14ac:dyDescent="0.15"/>
    <row r="117" ht="15.75" customHeight="1" x14ac:dyDescent="0.15"/>
    <row r="118" ht="15.75" customHeight="1" x14ac:dyDescent="0.15"/>
    <row r="119" ht="15.75" customHeight="1" x14ac:dyDescent="0.15"/>
  </sheetData>
  <mergeCells count="69">
    <mergeCell ref="I74:L74"/>
    <mergeCell ref="B71:H72"/>
    <mergeCell ref="I71:L71"/>
    <mergeCell ref="M71:N71"/>
    <mergeCell ref="O71:P71"/>
    <mergeCell ref="Q71:S71"/>
    <mergeCell ref="I72:L72"/>
    <mergeCell ref="M72:N72"/>
    <mergeCell ref="O72:P72"/>
    <mergeCell ref="Q72:S72"/>
    <mergeCell ref="I67:L67"/>
    <mergeCell ref="M67:N67"/>
    <mergeCell ref="O67:P67"/>
    <mergeCell ref="Q67:S67"/>
    <mergeCell ref="B70:H70"/>
    <mergeCell ref="I70:L70"/>
    <mergeCell ref="M70:N70"/>
    <mergeCell ref="O70:P70"/>
    <mergeCell ref="Q70:S70"/>
    <mergeCell ref="B64:H65"/>
    <mergeCell ref="I64:L64"/>
    <mergeCell ref="M64:N64"/>
    <mergeCell ref="O64:P64"/>
    <mergeCell ref="Q64:S64"/>
    <mergeCell ref="I51:L51"/>
    <mergeCell ref="M51:N51"/>
    <mergeCell ref="O51:P51"/>
    <mergeCell ref="Q51:S51"/>
    <mergeCell ref="T64:U65"/>
    <mergeCell ref="I65:L65"/>
    <mergeCell ref="M65:N65"/>
    <mergeCell ref="O65:P65"/>
    <mergeCell ref="Q65:S65"/>
    <mergeCell ref="I35:L35"/>
    <mergeCell ref="M35:N35"/>
    <mergeCell ref="O35:P35"/>
    <mergeCell ref="Q35:S35"/>
    <mergeCell ref="I46:L46"/>
    <mergeCell ref="M46:N46"/>
    <mergeCell ref="O46:P46"/>
    <mergeCell ref="Q46:S46"/>
    <mergeCell ref="I22:L22"/>
    <mergeCell ref="M22:N22"/>
    <mergeCell ref="O22:P22"/>
    <mergeCell ref="Q22:S22"/>
    <mergeCell ref="I26:L26"/>
    <mergeCell ref="M26:N26"/>
    <mergeCell ref="O26:P26"/>
    <mergeCell ref="Q26:S26"/>
    <mergeCell ref="I14:L14"/>
    <mergeCell ref="M14:N14"/>
    <mergeCell ref="O14:P14"/>
    <mergeCell ref="Q14:S14"/>
    <mergeCell ref="I15:L15"/>
    <mergeCell ref="M15:N15"/>
    <mergeCell ref="O15:P15"/>
    <mergeCell ref="Q15:S15"/>
    <mergeCell ref="M3:S3"/>
    <mergeCell ref="T3:U7"/>
    <mergeCell ref="B4:H4"/>
    <mergeCell ref="I4:L4"/>
    <mergeCell ref="M4:P5"/>
    <mergeCell ref="I5:L5"/>
    <mergeCell ref="Q5:S5"/>
    <mergeCell ref="I6:L6"/>
    <mergeCell ref="M6:N6"/>
    <mergeCell ref="O6:P6"/>
    <mergeCell ref="Q6:S6"/>
    <mergeCell ref="I7:L7"/>
  </mergeCells>
  <phoneticPr fontId="4"/>
  <pageMargins left="0.70866141732283472" right="0.70866141732283472" top="0.74803149606299213" bottom="0.74803149606299213" header="0.31496062992125984" footer="0.31496062992125984"/>
  <pageSetup paperSize="9" scale="57"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31"/>
  <dimension ref="A1:C14"/>
  <sheetViews>
    <sheetView workbookViewId="0">
      <selection activeCell="G10" sqref="G10"/>
    </sheetView>
  </sheetViews>
  <sheetFormatPr defaultRowHeight="13.5" x14ac:dyDescent="0.15"/>
  <sheetData>
    <row r="1" spans="1:3" x14ac:dyDescent="0.15">
      <c r="A1" t="s">
        <v>232</v>
      </c>
      <c r="C1" t="s">
        <v>420</v>
      </c>
    </row>
    <row r="2" spans="1:3" x14ac:dyDescent="0.15">
      <c r="A2" t="s">
        <v>233</v>
      </c>
    </row>
    <row r="3" spans="1:3" x14ac:dyDescent="0.15">
      <c r="A3" t="s">
        <v>235</v>
      </c>
      <c r="C3" t="s">
        <v>10</v>
      </c>
    </row>
    <row r="4" spans="1:3" x14ac:dyDescent="0.15">
      <c r="A4" t="s">
        <v>238</v>
      </c>
      <c r="C4" t="s">
        <v>237</v>
      </c>
    </row>
    <row r="5" spans="1:3" x14ac:dyDescent="0.15">
      <c r="A5" t="s">
        <v>240</v>
      </c>
      <c r="C5" t="s">
        <v>421</v>
      </c>
    </row>
    <row r="6" spans="1:3" x14ac:dyDescent="0.15">
      <c r="A6" t="s">
        <v>241</v>
      </c>
    </row>
    <row r="7" spans="1:3" x14ac:dyDescent="0.15">
      <c r="A7" t="s">
        <v>242</v>
      </c>
    </row>
    <row r="8" spans="1:3" x14ac:dyDescent="0.15">
      <c r="A8" t="s">
        <v>243</v>
      </c>
    </row>
    <row r="9" spans="1:3" x14ac:dyDescent="0.15">
      <c r="A9" t="s">
        <v>244</v>
      </c>
    </row>
    <row r="10" spans="1:3" x14ac:dyDescent="0.15">
      <c r="A10" t="s">
        <v>245</v>
      </c>
    </row>
    <row r="11" spans="1:3" x14ac:dyDescent="0.15">
      <c r="A11" t="s">
        <v>246</v>
      </c>
    </row>
    <row r="12" spans="1:3" x14ac:dyDescent="0.15">
      <c r="A12" t="s">
        <v>223</v>
      </c>
    </row>
    <row r="13" spans="1:3" x14ac:dyDescent="0.15">
      <c r="A13" t="s">
        <v>247</v>
      </c>
    </row>
    <row r="14" spans="1:3" x14ac:dyDescent="0.15">
      <c r="A14" t="s">
        <v>1</v>
      </c>
    </row>
  </sheetData>
  <sheetProtection sheet="1" objects="1" scenarios="1"/>
  <phoneticPr fontId="4"/>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8B6C26-4CEE-41B6-9840-3D622EBC9087}">
  <sheetPr codeName="Sheet4">
    <tabColor rgb="FF92D050"/>
  </sheetPr>
  <dimension ref="B1:DI443"/>
  <sheetViews>
    <sheetView showGridLines="0" showZeros="0" view="pageBreakPreview" topLeftCell="A2" zoomScale="50" zoomScaleNormal="50" zoomScaleSheetLayoutView="50" workbookViewId="0">
      <selection activeCell="L14" sqref="L14"/>
    </sheetView>
  </sheetViews>
  <sheetFormatPr defaultColWidth="9" defaultRowHeight="13.5" x14ac:dyDescent="0.15"/>
  <cols>
    <col min="1" max="1" width="1.125" style="177" customWidth="1"/>
    <col min="2" max="2" width="18.5" style="172" customWidth="1"/>
    <col min="3" max="3" width="8.875" style="172" customWidth="1"/>
    <col min="4" max="4" width="5.75" style="172" customWidth="1"/>
    <col min="5" max="6" width="5.875" style="172" customWidth="1"/>
    <col min="7" max="7" width="8.875" style="172" customWidth="1"/>
    <col min="8" max="8" width="9.25" style="172" customWidth="1"/>
    <col min="9" max="10" width="15.5" style="172" customWidth="1"/>
    <col min="11" max="11" width="39.875" style="172" customWidth="1"/>
    <col min="12" max="21" width="15.5" style="172" customWidth="1"/>
    <col min="22" max="22" width="6.125" style="172" customWidth="1"/>
    <col min="23" max="23" width="11.5" style="172" customWidth="1"/>
    <col min="24" max="24" width="12.875" style="172" customWidth="1"/>
    <col min="25" max="25" width="11" style="172" customWidth="1"/>
    <col min="26" max="26" width="12.5" style="172" customWidth="1"/>
    <col min="27" max="27" width="4.75" style="172" customWidth="1"/>
    <col min="28" max="28" width="10.5" style="172" customWidth="1"/>
    <col min="29" max="29" width="9.125" style="172" customWidth="1"/>
    <col min="30" max="32" width="6.875" style="172" customWidth="1"/>
    <col min="33" max="33" width="40.125" style="172" customWidth="1"/>
    <col min="34" max="61" width="15.5" style="172" customWidth="1"/>
    <col min="62" max="62" width="10.5" style="172" customWidth="1"/>
    <col min="63" max="63" width="9.125" style="172" customWidth="1"/>
    <col min="64" max="66" width="6.875" style="172" customWidth="1"/>
    <col min="67" max="70" width="15.5" style="174" customWidth="1"/>
    <col min="71" max="90" width="15.5" style="175" customWidth="1"/>
    <col min="91" max="91" width="6.125" style="172" customWidth="1"/>
    <col min="92" max="92" width="11.5" style="172" customWidth="1"/>
    <col min="93" max="93" width="12.875" style="172" customWidth="1"/>
    <col min="94" max="94" width="6.875" style="172" customWidth="1"/>
    <col min="95" max="96" width="2.75" style="176" customWidth="1"/>
    <col min="97" max="97" width="2.5" style="177" customWidth="1"/>
    <col min="98" max="104" width="13.25" style="177" customWidth="1"/>
    <col min="105" max="109" width="9" style="177"/>
    <col min="110" max="110" width="34.75" style="177" customWidth="1"/>
    <col min="111" max="16384" width="9" style="177"/>
  </cols>
  <sheetData>
    <row r="1" spans="2:113" x14ac:dyDescent="0.15">
      <c r="I1" s="173" t="s">
        <v>9</v>
      </c>
      <c r="J1" s="173" t="s">
        <v>9</v>
      </c>
      <c r="L1" s="173">
        <v>1</v>
      </c>
      <c r="M1" s="173">
        <v>2</v>
      </c>
      <c r="N1" s="172">
        <v>1</v>
      </c>
      <c r="O1" s="172">
        <v>2</v>
      </c>
      <c r="P1" s="172">
        <v>1</v>
      </c>
      <c r="Q1" s="172">
        <v>2</v>
      </c>
      <c r="R1" s="172">
        <v>1</v>
      </c>
      <c r="S1" s="172">
        <v>2</v>
      </c>
      <c r="T1" s="172">
        <v>1</v>
      </c>
      <c r="U1" s="172">
        <v>2</v>
      </c>
      <c r="V1" s="173"/>
      <c r="W1" s="173"/>
      <c r="X1" s="173"/>
      <c r="AB1" s="173" t="s">
        <v>9</v>
      </c>
      <c r="AC1" s="173" t="s">
        <v>9</v>
      </c>
      <c r="AD1" s="173" t="s">
        <v>9</v>
      </c>
      <c r="AE1" s="173" t="s">
        <v>9</v>
      </c>
      <c r="AF1" s="173" t="s">
        <v>9</v>
      </c>
      <c r="AH1" s="173">
        <v>1</v>
      </c>
      <c r="AI1" s="173">
        <v>2</v>
      </c>
      <c r="AJ1" s="172">
        <v>1</v>
      </c>
      <c r="AK1" s="172">
        <v>2</v>
      </c>
      <c r="AL1" s="172">
        <v>1</v>
      </c>
      <c r="AM1" s="172">
        <v>2</v>
      </c>
      <c r="AN1" s="172">
        <v>1</v>
      </c>
      <c r="AO1" s="172">
        <v>2</v>
      </c>
      <c r="AP1" s="172">
        <v>1</v>
      </c>
      <c r="AQ1" s="172">
        <v>2</v>
      </c>
      <c r="AR1" s="172">
        <v>1</v>
      </c>
      <c r="AS1" s="172">
        <v>2</v>
      </c>
      <c r="AT1" s="172">
        <v>1</v>
      </c>
      <c r="AU1" s="172">
        <v>2</v>
      </c>
      <c r="AV1" s="172">
        <v>1</v>
      </c>
      <c r="AW1" s="172">
        <v>2</v>
      </c>
      <c r="AX1" s="172">
        <v>1</v>
      </c>
      <c r="AY1" s="172">
        <v>2</v>
      </c>
      <c r="AZ1" s="172">
        <v>1</v>
      </c>
      <c r="BA1" s="172">
        <v>2</v>
      </c>
      <c r="BB1" s="172">
        <v>1</v>
      </c>
      <c r="BC1" s="172">
        <v>2</v>
      </c>
      <c r="BD1" s="172">
        <v>1</v>
      </c>
      <c r="BE1" s="172">
        <v>2</v>
      </c>
      <c r="BF1" s="172">
        <v>1</v>
      </c>
      <c r="BG1" s="172">
        <v>2</v>
      </c>
      <c r="BH1" s="172">
        <v>1</v>
      </c>
      <c r="BI1" s="172">
        <v>2</v>
      </c>
      <c r="BJ1" s="173" t="s">
        <v>9</v>
      </c>
      <c r="BK1" s="173" t="s">
        <v>9</v>
      </c>
      <c r="BL1" s="173" t="s">
        <v>9</v>
      </c>
      <c r="BM1" s="173" t="s">
        <v>9</v>
      </c>
      <c r="BN1" s="173" t="s">
        <v>9</v>
      </c>
      <c r="BO1" s="174">
        <v>1</v>
      </c>
      <c r="BP1" s="174">
        <v>2</v>
      </c>
      <c r="BQ1" s="174">
        <v>1</v>
      </c>
      <c r="BR1" s="174">
        <v>2</v>
      </c>
      <c r="BS1" s="175">
        <v>1</v>
      </c>
      <c r="BT1" s="175">
        <v>2</v>
      </c>
      <c r="BU1" s="175">
        <v>1</v>
      </c>
      <c r="BV1" s="175">
        <v>2</v>
      </c>
      <c r="BW1" s="175">
        <v>1</v>
      </c>
      <c r="BX1" s="175">
        <v>2</v>
      </c>
      <c r="BY1" s="175">
        <v>1</v>
      </c>
      <c r="BZ1" s="175">
        <v>2</v>
      </c>
      <c r="CA1" s="175">
        <v>1</v>
      </c>
      <c r="CB1" s="175">
        <v>2</v>
      </c>
      <c r="CC1" s="175">
        <v>1</v>
      </c>
      <c r="CD1" s="175">
        <v>2</v>
      </c>
      <c r="CE1" s="175">
        <v>1</v>
      </c>
      <c r="CF1" s="175">
        <v>2</v>
      </c>
      <c r="CG1" s="175">
        <v>1</v>
      </c>
      <c r="CH1" s="175">
        <v>2</v>
      </c>
      <c r="CI1" s="175">
        <v>1</v>
      </c>
      <c r="CJ1" s="175">
        <v>2</v>
      </c>
      <c r="CK1" s="175">
        <v>1</v>
      </c>
      <c r="CL1" s="175">
        <v>2</v>
      </c>
      <c r="CM1" s="173"/>
      <c r="CN1" s="173"/>
      <c r="CO1" s="173"/>
      <c r="CT1" s="178"/>
      <c r="DH1" s="179"/>
      <c r="DI1" s="179"/>
    </row>
    <row r="2" spans="2:113" ht="33" customHeight="1" x14ac:dyDescent="0.15">
      <c r="B2" s="180" t="s">
        <v>546</v>
      </c>
      <c r="C2" s="179"/>
      <c r="CQ2" s="181"/>
      <c r="CR2" s="181"/>
      <c r="CT2" s="181"/>
      <c r="DH2" s="182"/>
      <c r="DI2" s="182"/>
    </row>
    <row r="3" spans="2:113" ht="33" customHeight="1" x14ac:dyDescent="0.15">
      <c r="B3" s="183"/>
      <c r="C3" s="184" t="s">
        <v>547</v>
      </c>
      <c r="D3" s="181"/>
      <c r="E3" s="181"/>
      <c r="F3" s="181"/>
      <c r="G3" s="181"/>
      <c r="H3" s="181"/>
      <c r="I3" s="181"/>
      <c r="J3" s="181"/>
      <c r="K3" s="181"/>
      <c r="L3" s="181"/>
      <c r="M3" s="181"/>
      <c r="N3" s="185"/>
      <c r="O3" s="181"/>
      <c r="P3" s="181"/>
      <c r="Q3" s="181"/>
      <c r="R3" s="181"/>
      <c r="S3" s="181"/>
      <c r="T3" s="181"/>
      <c r="U3" s="181"/>
      <c r="V3" s="181"/>
      <c r="W3" s="181"/>
      <c r="X3" s="181"/>
      <c r="Y3" s="181"/>
      <c r="Z3" s="181"/>
      <c r="AA3" s="181"/>
      <c r="AB3" s="181"/>
      <c r="AC3" s="181"/>
      <c r="AD3" s="181"/>
      <c r="AE3" s="181"/>
      <c r="AF3" s="181"/>
      <c r="AG3" s="181"/>
      <c r="AH3" s="181"/>
      <c r="AI3" s="181"/>
      <c r="AJ3" s="181"/>
      <c r="AK3" s="181"/>
      <c r="AL3" s="181"/>
      <c r="AM3" s="181"/>
      <c r="AN3" s="181"/>
      <c r="AO3" s="181"/>
      <c r="AP3" s="181"/>
      <c r="AQ3" s="181"/>
      <c r="AR3" s="181"/>
      <c r="AS3" s="181"/>
      <c r="AT3" s="181"/>
      <c r="AU3" s="181"/>
      <c r="AV3" s="181"/>
      <c r="AW3" s="181"/>
      <c r="AX3" s="181"/>
      <c r="AY3" s="181"/>
      <c r="AZ3" s="181"/>
      <c r="BA3" s="181"/>
      <c r="BB3" s="181"/>
      <c r="BC3" s="181"/>
      <c r="BD3" s="181"/>
      <c r="BE3" s="181"/>
      <c r="BF3" s="181"/>
      <c r="BG3" s="181"/>
      <c r="BH3" s="181"/>
      <c r="BI3" s="181"/>
      <c r="BJ3" s="181"/>
      <c r="BK3" s="181"/>
      <c r="BL3" s="181"/>
      <c r="BM3" s="181"/>
      <c r="BN3" s="181"/>
      <c r="BO3" s="186"/>
      <c r="BP3" s="186"/>
      <c r="BQ3" s="186"/>
      <c r="BR3" s="186"/>
      <c r="BS3" s="181"/>
      <c r="BT3" s="181"/>
      <c r="BU3" s="181"/>
      <c r="BV3" s="181"/>
      <c r="BW3" s="181"/>
      <c r="BX3" s="181"/>
      <c r="BY3" s="181"/>
      <c r="BZ3" s="181"/>
      <c r="CA3" s="181"/>
      <c r="CB3" s="181"/>
      <c r="CC3" s="181"/>
      <c r="CD3" s="181"/>
      <c r="CE3" s="181"/>
      <c r="CF3" s="181"/>
      <c r="CG3" s="181"/>
      <c r="CH3" s="181"/>
      <c r="CI3" s="181"/>
      <c r="CJ3" s="181"/>
      <c r="CK3" s="181"/>
      <c r="CL3" s="181"/>
      <c r="CM3" s="181"/>
      <c r="CN3" s="181"/>
      <c r="CO3" s="181"/>
      <c r="CP3" s="181"/>
      <c r="CQ3" s="187"/>
      <c r="CR3" s="187"/>
      <c r="CS3" s="188"/>
      <c r="CT3" s="181"/>
      <c r="DH3" s="182"/>
      <c r="DI3" s="182"/>
    </row>
    <row r="4" spans="2:113" ht="25.5" x14ac:dyDescent="0.15">
      <c r="CQ4" s="189"/>
      <c r="CR4" s="189"/>
      <c r="CS4" s="190"/>
      <c r="CT4" s="187"/>
      <c r="DH4" s="179"/>
      <c r="DI4" s="179"/>
    </row>
    <row r="5" spans="2:113" s="196" customFormat="1" ht="24.75" customHeight="1" thickBot="1" x14ac:dyDescent="0.2">
      <c r="B5" s="759" t="s">
        <v>11</v>
      </c>
      <c r="C5" s="759"/>
      <c r="D5" s="759"/>
      <c r="E5" s="191"/>
      <c r="F5" s="191"/>
      <c r="G5" s="191"/>
      <c r="H5" s="191"/>
      <c r="I5" s="191"/>
      <c r="J5" s="191"/>
      <c r="K5" s="761" t="s">
        <v>549</v>
      </c>
      <c r="L5" s="761"/>
      <c r="M5" s="761"/>
      <c r="N5" s="761"/>
      <c r="O5" s="761"/>
      <c r="P5" s="761"/>
      <c r="Q5" s="761"/>
      <c r="R5" s="761"/>
      <c r="S5" s="761"/>
      <c r="T5" s="761"/>
      <c r="U5" s="761"/>
      <c r="V5" s="761"/>
      <c r="W5" s="761"/>
      <c r="X5" s="761"/>
      <c r="Y5" s="761"/>
      <c r="Z5" s="193"/>
      <c r="AA5" s="191"/>
      <c r="AB5" s="759" t="s">
        <v>548</v>
      </c>
      <c r="AC5" s="759"/>
      <c r="AD5" s="759"/>
      <c r="AE5" s="191"/>
      <c r="AF5" s="191"/>
      <c r="AG5" s="191" t="s">
        <v>12</v>
      </c>
      <c r="AH5" s="191"/>
      <c r="AI5" s="191"/>
      <c r="AJ5" s="191"/>
      <c r="AK5" s="191"/>
      <c r="AL5" s="191"/>
      <c r="AM5" s="191"/>
      <c r="AN5" s="191"/>
      <c r="AO5" s="191"/>
      <c r="AP5" s="191"/>
      <c r="AQ5" s="191"/>
      <c r="AR5" s="191"/>
      <c r="AS5" s="191"/>
      <c r="AT5" s="191"/>
      <c r="AU5" s="191"/>
      <c r="AV5" s="191"/>
      <c r="AW5" s="191"/>
      <c r="AX5" s="191"/>
      <c r="AY5" s="191"/>
      <c r="AZ5" s="191"/>
      <c r="BA5" s="191"/>
      <c r="BB5" s="191"/>
      <c r="BC5" s="191"/>
      <c r="BD5" s="191"/>
      <c r="BE5" s="194"/>
      <c r="BF5" s="191"/>
      <c r="BG5" s="194"/>
      <c r="BH5" s="191"/>
      <c r="BI5" s="194" t="s">
        <v>13</v>
      </c>
      <c r="BJ5" s="759"/>
      <c r="BK5" s="759"/>
      <c r="BL5" s="759"/>
      <c r="BM5" s="191"/>
      <c r="BN5" s="191"/>
      <c r="BO5" s="191"/>
      <c r="BP5" s="191"/>
      <c r="BQ5" s="191"/>
      <c r="BR5" s="191"/>
      <c r="BS5" s="191"/>
      <c r="BT5" s="191"/>
      <c r="BU5" s="191"/>
      <c r="BV5" s="191"/>
      <c r="BW5" s="191"/>
      <c r="BX5" s="191"/>
      <c r="BY5" s="191"/>
      <c r="BZ5" s="191"/>
      <c r="CA5" s="191"/>
      <c r="CB5" s="191"/>
      <c r="CC5" s="191"/>
      <c r="CD5" s="191"/>
      <c r="CE5" s="191"/>
      <c r="CF5" s="191"/>
      <c r="CG5" s="191"/>
      <c r="CH5" s="191"/>
      <c r="CI5" s="191"/>
      <c r="CJ5" s="191"/>
      <c r="CK5" s="191"/>
      <c r="CL5" s="191"/>
      <c r="CM5" s="191"/>
      <c r="CN5" s="191"/>
      <c r="CO5" s="191"/>
      <c r="CP5" s="194" t="s">
        <v>14</v>
      </c>
      <c r="CQ5" s="195"/>
      <c r="CR5" s="195"/>
      <c r="CT5" s="178"/>
      <c r="DH5" s="197"/>
      <c r="DI5" s="179"/>
    </row>
    <row r="6" spans="2:113" s="196" customFormat="1" ht="24.75" customHeight="1" x14ac:dyDescent="0.15">
      <c r="B6" s="752" t="s">
        <v>15</v>
      </c>
      <c r="C6" s="725" t="s">
        <v>16</v>
      </c>
      <c r="D6" s="725" t="s">
        <v>17</v>
      </c>
      <c r="E6" s="725" t="s">
        <v>18</v>
      </c>
      <c r="F6" s="725" t="s">
        <v>19</v>
      </c>
      <c r="G6" s="733" t="s">
        <v>20</v>
      </c>
      <c r="H6" s="739"/>
      <c r="I6" s="733" t="s">
        <v>21</v>
      </c>
      <c r="J6" s="734"/>
      <c r="K6" s="747" t="s">
        <v>3</v>
      </c>
      <c r="L6" s="748"/>
      <c r="M6" s="748"/>
      <c r="N6" s="748"/>
      <c r="O6" s="748"/>
      <c r="P6" s="748"/>
      <c r="Q6" s="748"/>
      <c r="R6" s="748"/>
      <c r="S6" s="748"/>
      <c r="T6" s="748"/>
      <c r="U6" s="748"/>
      <c r="V6" s="748"/>
      <c r="W6" s="748"/>
      <c r="X6" s="748"/>
      <c r="Y6" s="749" t="s">
        <v>2</v>
      </c>
      <c r="Z6" s="198"/>
      <c r="AA6" s="199"/>
      <c r="AB6" s="752" t="s">
        <v>15</v>
      </c>
      <c r="AC6" s="725" t="s">
        <v>16</v>
      </c>
      <c r="AD6" s="725" t="s">
        <v>17</v>
      </c>
      <c r="AE6" s="725" t="s">
        <v>18</v>
      </c>
      <c r="AF6" s="725" t="s">
        <v>19</v>
      </c>
      <c r="AG6" s="747" t="s">
        <v>3</v>
      </c>
      <c r="AH6" s="748"/>
      <c r="AI6" s="748"/>
      <c r="AJ6" s="748"/>
      <c r="AK6" s="748"/>
      <c r="AL6" s="748"/>
      <c r="AM6" s="748"/>
      <c r="AN6" s="748"/>
      <c r="AO6" s="748"/>
      <c r="AP6" s="748"/>
      <c r="AQ6" s="748"/>
      <c r="AR6" s="748"/>
      <c r="AS6" s="748"/>
      <c r="AT6" s="748"/>
      <c r="AU6" s="748"/>
      <c r="AV6" s="748"/>
      <c r="AW6" s="748"/>
      <c r="AX6" s="748"/>
      <c r="AY6" s="748"/>
      <c r="AZ6" s="748"/>
      <c r="BA6" s="748"/>
      <c r="BB6" s="748"/>
      <c r="BC6" s="748"/>
      <c r="BD6" s="748"/>
      <c r="BE6" s="748"/>
      <c r="BF6" s="748"/>
      <c r="BG6" s="748"/>
      <c r="BH6" s="748"/>
      <c r="BI6" s="748"/>
      <c r="BJ6" s="752" t="s">
        <v>15</v>
      </c>
      <c r="BK6" s="725" t="s">
        <v>16</v>
      </c>
      <c r="BL6" s="725" t="s">
        <v>17</v>
      </c>
      <c r="BM6" s="725" t="s">
        <v>18</v>
      </c>
      <c r="BN6" s="725" t="s">
        <v>19</v>
      </c>
      <c r="BO6" s="748" t="s">
        <v>3</v>
      </c>
      <c r="BP6" s="748"/>
      <c r="BQ6" s="748"/>
      <c r="BR6" s="748"/>
      <c r="BS6" s="748"/>
      <c r="BT6" s="748"/>
      <c r="BU6" s="748"/>
      <c r="BV6" s="748"/>
      <c r="BW6" s="748"/>
      <c r="BX6" s="748"/>
      <c r="BY6" s="748"/>
      <c r="BZ6" s="748"/>
      <c r="CA6" s="748"/>
      <c r="CB6" s="748"/>
      <c r="CC6" s="748"/>
      <c r="CD6" s="748"/>
      <c r="CE6" s="748"/>
      <c r="CF6" s="748"/>
      <c r="CG6" s="748"/>
      <c r="CH6" s="748"/>
      <c r="CI6" s="748"/>
      <c r="CJ6" s="748"/>
      <c r="CK6" s="748"/>
      <c r="CL6" s="748"/>
      <c r="CM6" s="748"/>
      <c r="CN6" s="748"/>
      <c r="CO6" s="748"/>
      <c r="CP6" s="762" t="s">
        <v>2</v>
      </c>
      <c r="CQ6" s="195"/>
      <c r="CR6" s="195"/>
      <c r="CS6" s="200"/>
      <c r="CT6" s="201"/>
      <c r="DH6" s="202"/>
      <c r="DI6" s="197"/>
    </row>
    <row r="7" spans="2:113" s="196" customFormat="1" ht="24.95" customHeight="1" x14ac:dyDescent="0.15">
      <c r="B7" s="753"/>
      <c r="C7" s="726"/>
      <c r="D7" s="726"/>
      <c r="E7" s="726"/>
      <c r="F7" s="726"/>
      <c r="G7" s="732"/>
      <c r="H7" s="740"/>
      <c r="I7" s="735"/>
      <c r="J7" s="736"/>
      <c r="K7" s="722" t="s">
        <v>27</v>
      </c>
      <c r="L7" s="732" t="s">
        <v>28</v>
      </c>
      <c r="M7" s="758"/>
      <c r="N7" s="715" t="s">
        <v>29</v>
      </c>
      <c r="O7" s="716"/>
      <c r="P7" s="715" t="s">
        <v>30</v>
      </c>
      <c r="Q7" s="716"/>
      <c r="R7" s="715" t="s">
        <v>31</v>
      </c>
      <c r="S7" s="716"/>
      <c r="T7" s="727" t="s">
        <v>32</v>
      </c>
      <c r="U7" s="716"/>
      <c r="V7" s="715" t="s">
        <v>33</v>
      </c>
      <c r="W7" s="727"/>
      <c r="X7" s="716"/>
      <c r="Y7" s="750"/>
      <c r="Z7" s="198"/>
      <c r="AA7" s="199"/>
      <c r="AB7" s="753"/>
      <c r="AC7" s="726"/>
      <c r="AD7" s="726"/>
      <c r="AE7" s="726"/>
      <c r="AF7" s="726"/>
      <c r="AG7" s="722" t="s">
        <v>27</v>
      </c>
      <c r="AH7" s="715" t="s">
        <v>34</v>
      </c>
      <c r="AI7" s="716"/>
      <c r="AJ7" s="715" t="s">
        <v>29</v>
      </c>
      <c r="AK7" s="716"/>
      <c r="AL7" s="715" t="s">
        <v>30</v>
      </c>
      <c r="AM7" s="716"/>
      <c r="AN7" s="715" t="s">
        <v>31</v>
      </c>
      <c r="AO7" s="716"/>
      <c r="AP7" s="727" t="s">
        <v>32</v>
      </c>
      <c r="AQ7" s="716"/>
      <c r="AR7" s="715" t="s">
        <v>35</v>
      </c>
      <c r="AS7" s="716"/>
      <c r="AT7" s="715" t="s">
        <v>36</v>
      </c>
      <c r="AU7" s="716"/>
      <c r="AV7" s="727" t="s">
        <v>37</v>
      </c>
      <c r="AW7" s="716"/>
      <c r="AX7" s="727" t="s">
        <v>38</v>
      </c>
      <c r="AY7" s="716"/>
      <c r="AZ7" s="727" t="s">
        <v>39</v>
      </c>
      <c r="BA7" s="716"/>
      <c r="BB7" s="727" t="s">
        <v>40</v>
      </c>
      <c r="BC7" s="716"/>
      <c r="BD7" s="722" t="s">
        <v>41</v>
      </c>
      <c r="BE7" s="722"/>
      <c r="BF7" s="742" t="s">
        <v>42</v>
      </c>
      <c r="BG7" s="743"/>
      <c r="BH7" s="742" t="s">
        <v>43</v>
      </c>
      <c r="BI7" s="743"/>
      <c r="BJ7" s="753"/>
      <c r="BK7" s="726"/>
      <c r="BL7" s="726"/>
      <c r="BM7" s="726"/>
      <c r="BN7" s="726"/>
      <c r="BO7" s="742" t="s">
        <v>44</v>
      </c>
      <c r="BP7" s="743"/>
      <c r="BQ7" s="742" t="s">
        <v>45</v>
      </c>
      <c r="BR7" s="743"/>
      <c r="BS7" s="742" t="s">
        <v>46</v>
      </c>
      <c r="BT7" s="743"/>
      <c r="BU7" s="713" t="s">
        <v>47</v>
      </c>
      <c r="BV7" s="746"/>
      <c r="BW7" s="746"/>
      <c r="BX7" s="746"/>
      <c r="BY7" s="746"/>
      <c r="BZ7" s="746"/>
      <c r="CA7" s="746"/>
      <c r="CB7" s="746"/>
      <c r="CC7" s="746"/>
      <c r="CD7" s="741"/>
      <c r="CE7" s="713" t="s">
        <v>48</v>
      </c>
      <c r="CF7" s="746"/>
      <c r="CG7" s="746"/>
      <c r="CH7" s="741"/>
      <c r="CI7" s="719" t="s">
        <v>49</v>
      </c>
      <c r="CJ7" s="743"/>
      <c r="CK7" s="719" t="s">
        <v>50</v>
      </c>
      <c r="CL7" s="743"/>
      <c r="CM7" s="715" t="s">
        <v>51</v>
      </c>
      <c r="CN7" s="727"/>
      <c r="CO7" s="716"/>
      <c r="CP7" s="763"/>
      <c r="CQ7" s="195"/>
      <c r="CR7" s="195"/>
      <c r="CS7" s="200"/>
      <c r="CT7" s="206"/>
      <c r="DH7" s="202"/>
      <c r="DI7" s="202"/>
    </row>
    <row r="8" spans="2:113" s="200" customFormat="1" ht="17.25" x14ac:dyDescent="0.15">
      <c r="B8" s="753"/>
      <c r="C8" s="726"/>
      <c r="D8" s="726"/>
      <c r="E8" s="726"/>
      <c r="F8" s="726"/>
      <c r="G8" s="717"/>
      <c r="H8" s="728"/>
      <c r="I8" s="737"/>
      <c r="J8" s="738"/>
      <c r="K8" s="731"/>
      <c r="L8" s="717"/>
      <c r="M8" s="718"/>
      <c r="N8" s="717"/>
      <c r="O8" s="718"/>
      <c r="P8" s="717"/>
      <c r="Q8" s="718"/>
      <c r="R8" s="717"/>
      <c r="S8" s="718"/>
      <c r="T8" s="728"/>
      <c r="U8" s="718"/>
      <c r="V8" s="732"/>
      <c r="W8" s="728"/>
      <c r="X8" s="718"/>
      <c r="Y8" s="750"/>
      <c r="Z8" s="198"/>
      <c r="AA8" s="199"/>
      <c r="AB8" s="753"/>
      <c r="AC8" s="726"/>
      <c r="AD8" s="726"/>
      <c r="AE8" s="726"/>
      <c r="AF8" s="726"/>
      <c r="AG8" s="731"/>
      <c r="AH8" s="717"/>
      <c r="AI8" s="718"/>
      <c r="AJ8" s="717"/>
      <c r="AK8" s="718"/>
      <c r="AL8" s="717"/>
      <c r="AM8" s="718"/>
      <c r="AN8" s="717"/>
      <c r="AO8" s="718"/>
      <c r="AP8" s="728"/>
      <c r="AQ8" s="718"/>
      <c r="AR8" s="717"/>
      <c r="AS8" s="718"/>
      <c r="AT8" s="717"/>
      <c r="AU8" s="718"/>
      <c r="AV8" s="728"/>
      <c r="AW8" s="718"/>
      <c r="AX8" s="728"/>
      <c r="AY8" s="718"/>
      <c r="AZ8" s="728"/>
      <c r="BA8" s="718"/>
      <c r="BB8" s="728"/>
      <c r="BC8" s="718"/>
      <c r="BD8" s="760"/>
      <c r="BE8" s="760"/>
      <c r="BF8" s="744"/>
      <c r="BG8" s="745"/>
      <c r="BH8" s="744"/>
      <c r="BI8" s="745"/>
      <c r="BJ8" s="753"/>
      <c r="BK8" s="726"/>
      <c r="BL8" s="726"/>
      <c r="BM8" s="726"/>
      <c r="BN8" s="726"/>
      <c r="BO8" s="744"/>
      <c r="BP8" s="745"/>
      <c r="BQ8" s="744"/>
      <c r="BR8" s="745"/>
      <c r="BS8" s="744"/>
      <c r="BT8" s="745"/>
      <c r="BU8" s="713" t="s">
        <v>52</v>
      </c>
      <c r="BV8" s="741"/>
      <c r="BW8" s="713" t="s">
        <v>53</v>
      </c>
      <c r="BX8" s="741"/>
      <c r="BY8" s="713" t="s">
        <v>54</v>
      </c>
      <c r="BZ8" s="741"/>
      <c r="CA8" s="765" t="s">
        <v>55</v>
      </c>
      <c r="CB8" s="766"/>
      <c r="CC8" s="765" t="s">
        <v>56</v>
      </c>
      <c r="CD8" s="766"/>
      <c r="CE8" s="713" t="s">
        <v>57</v>
      </c>
      <c r="CF8" s="741"/>
      <c r="CG8" s="713" t="s">
        <v>58</v>
      </c>
      <c r="CH8" s="741"/>
      <c r="CI8" s="764"/>
      <c r="CJ8" s="745"/>
      <c r="CK8" s="764"/>
      <c r="CL8" s="745"/>
      <c r="CM8" s="732"/>
      <c r="CN8" s="728"/>
      <c r="CO8" s="718"/>
      <c r="CP8" s="763"/>
      <c r="CQ8" s="195"/>
      <c r="CR8" s="195"/>
      <c r="CT8" s="206"/>
      <c r="DH8" s="210"/>
      <c r="DI8" s="202"/>
    </row>
    <row r="9" spans="2:113" s="200" customFormat="1" ht="17.25" x14ac:dyDescent="0.2">
      <c r="B9" s="753"/>
      <c r="C9" s="726"/>
      <c r="D9" s="726"/>
      <c r="E9" s="726"/>
      <c r="F9" s="726"/>
      <c r="G9" s="731" t="s">
        <v>59</v>
      </c>
      <c r="H9" s="732" t="s">
        <v>60</v>
      </c>
      <c r="I9" s="713" t="s">
        <v>61</v>
      </c>
      <c r="J9" s="211"/>
      <c r="K9" s="731"/>
      <c r="L9" s="721" t="s">
        <v>61</v>
      </c>
      <c r="M9" s="212"/>
      <c r="N9" s="721" t="s">
        <v>61</v>
      </c>
      <c r="O9" s="212"/>
      <c r="P9" s="721" t="s">
        <v>61</v>
      </c>
      <c r="Q9" s="212"/>
      <c r="R9" s="721" t="s">
        <v>61</v>
      </c>
      <c r="S9" s="212"/>
      <c r="T9" s="721" t="s">
        <v>61</v>
      </c>
      <c r="U9" s="212"/>
      <c r="V9" s="213"/>
      <c r="W9" s="755" t="s">
        <v>62</v>
      </c>
      <c r="X9" s="756"/>
      <c r="Y9" s="750"/>
      <c r="Z9" s="198"/>
      <c r="AA9" s="199"/>
      <c r="AB9" s="753"/>
      <c r="AC9" s="726"/>
      <c r="AD9" s="726"/>
      <c r="AE9" s="726"/>
      <c r="AF9" s="726"/>
      <c r="AG9" s="731"/>
      <c r="AH9" s="713" t="s">
        <v>61</v>
      </c>
      <c r="AI9" s="211"/>
      <c r="AJ9" s="719" t="s">
        <v>61</v>
      </c>
      <c r="AK9" s="211"/>
      <c r="AL9" s="713" t="s">
        <v>61</v>
      </c>
      <c r="AM9" s="211"/>
      <c r="AN9" s="713" t="s">
        <v>61</v>
      </c>
      <c r="AO9" s="211"/>
      <c r="AP9" s="713" t="s">
        <v>61</v>
      </c>
      <c r="AQ9" s="211"/>
      <c r="AR9" s="723" t="s">
        <v>63</v>
      </c>
      <c r="AS9" s="211"/>
      <c r="AT9" s="713" t="s">
        <v>61</v>
      </c>
      <c r="AU9" s="211"/>
      <c r="AV9" s="713" t="s">
        <v>61</v>
      </c>
      <c r="AW9" s="211"/>
      <c r="AX9" s="713" t="s">
        <v>61</v>
      </c>
      <c r="AY9" s="211"/>
      <c r="AZ9" s="713" t="s">
        <v>61</v>
      </c>
      <c r="BA9" s="211"/>
      <c r="BB9" s="713" t="s">
        <v>61</v>
      </c>
      <c r="BC9" s="211"/>
      <c r="BD9" s="713" t="s">
        <v>61</v>
      </c>
      <c r="BE9" s="211"/>
      <c r="BF9" s="713" t="s">
        <v>61</v>
      </c>
      <c r="BG9" s="211"/>
      <c r="BH9" s="713" t="s">
        <v>61</v>
      </c>
      <c r="BI9" s="211"/>
      <c r="BJ9" s="753"/>
      <c r="BK9" s="726"/>
      <c r="BL9" s="726"/>
      <c r="BM9" s="726"/>
      <c r="BN9" s="726"/>
      <c r="BO9" s="713" t="s">
        <v>61</v>
      </c>
      <c r="BP9" s="211"/>
      <c r="BQ9" s="713" t="s">
        <v>61</v>
      </c>
      <c r="BR9" s="211"/>
      <c r="BS9" s="713" t="s">
        <v>61</v>
      </c>
      <c r="BT9" s="211"/>
      <c r="BU9" s="713" t="s">
        <v>61</v>
      </c>
      <c r="BV9" s="211"/>
      <c r="BW9" s="713" t="s">
        <v>61</v>
      </c>
      <c r="BX9" s="211"/>
      <c r="BY9" s="719" t="s">
        <v>61</v>
      </c>
      <c r="BZ9" s="211"/>
      <c r="CA9" s="719" t="s">
        <v>61</v>
      </c>
      <c r="CB9" s="211"/>
      <c r="CC9" s="719" t="s">
        <v>61</v>
      </c>
      <c r="CD9" s="211"/>
      <c r="CE9" s="713" t="s">
        <v>61</v>
      </c>
      <c r="CF9" s="211"/>
      <c r="CG9" s="713" t="s">
        <v>61</v>
      </c>
      <c r="CH9" s="211"/>
      <c r="CI9" s="713" t="s">
        <v>61</v>
      </c>
      <c r="CJ9" s="211"/>
      <c r="CK9" s="713" t="s">
        <v>61</v>
      </c>
      <c r="CL9" s="211"/>
      <c r="CM9" s="213"/>
      <c r="CN9" s="755" t="s">
        <v>62</v>
      </c>
      <c r="CO9" s="756"/>
      <c r="CP9" s="763"/>
      <c r="CQ9" s="195"/>
      <c r="CR9" s="195"/>
      <c r="CT9" s="206"/>
      <c r="DH9" s="210"/>
      <c r="DI9" s="202"/>
    </row>
    <row r="10" spans="2:113" s="200" customFormat="1" ht="34.5" x14ac:dyDescent="0.15">
      <c r="B10" s="753"/>
      <c r="C10" s="726"/>
      <c r="D10" s="726"/>
      <c r="E10" s="726"/>
      <c r="F10" s="726"/>
      <c r="G10" s="731"/>
      <c r="H10" s="731"/>
      <c r="I10" s="714"/>
      <c r="J10" s="214" t="s">
        <v>64</v>
      </c>
      <c r="K10" s="731"/>
      <c r="L10" s="722"/>
      <c r="M10" s="203" t="s">
        <v>65</v>
      </c>
      <c r="N10" s="722"/>
      <c r="O10" s="203" t="s">
        <v>66</v>
      </c>
      <c r="P10" s="722"/>
      <c r="Q10" s="203" t="s">
        <v>65</v>
      </c>
      <c r="R10" s="722"/>
      <c r="S10" s="203" t="s">
        <v>65</v>
      </c>
      <c r="T10" s="722"/>
      <c r="U10" s="203" t="s">
        <v>65</v>
      </c>
      <c r="V10" s="215"/>
      <c r="W10" s="213"/>
      <c r="X10" s="722" t="s">
        <v>67</v>
      </c>
      <c r="Y10" s="750"/>
      <c r="Z10" s="198"/>
      <c r="AA10" s="199"/>
      <c r="AB10" s="753"/>
      <c r="AC10" s="726"/>
      <c r="AD10" s="726"/>
      <c r="AE10" s="726"/>
      <c r="AF10" s="726"/>
      <c r="AG10" s="731"/>
      <c r="AH10" s="714"/>
      <c r="AI10" s="214" t="s">
        <v>64</v>
      </c>
      <c r="AJ10" s="720"/>
      <c r="AK10" s="214" t="s">
        <v>64</v>
      </c>
      <c r="AL10" s="714"/>
      <c r="AM10" s="214" t="s">
        <v>64</v>
      </c>
      <c r="AN10" s="714"/>
      <c r="AO10" s="214" t="s">
        <v>64</v>
      </c>
      <c r="AP10" s="714"/>
      <c r="AQ10" s="214" t="s">
        <v>64</v>
      </c>
      <c r="AR10" s="724"/>
      <c r="AS10" s="214" t="s">
        <v>64</v>
      </c>
      <c r="AT10" s="714"/>
      <c r="AU10" s="214" t="s">
        <v>64</v>
      </c>
      <c r="AV10" s="714"/>
      <c r="AW10" s="214" t="s">
        <v>64</v>
      </c>
      <c r="AX10" s="714"/>
      <c r="AY10" s="214" t="s">
        <v>64</v>
      </c>
      <c r="AZ10" s="714"/>
      <c r="BA10" s="214" t="s">
        <v>64</v>
      </c>
      <c r="BB10" s="714"/>
      <c r="BC10" s="214" t="s">
        <v>64</v>
      </c>
      <c r="BD10" s="714"/>
      <c r="BE10" s="214" t="s">
        <v>64</v>
      </c>
      <c r="BF10" s="714"/>
      <c r="BG10" s="214" t="s">
        <v>64</v>
      </c>
      <c r="BH10" s="714"/>
      <c r="BI10" s="214" t="s">
        <v>64</v>
      </c>
      <c r="BJ10" s="753"/>
      <c r="BK10" s="726"/>
      <c r="BL10" s="726"/>
      <c r="BM10" s="726"/>
      <c r="BN10" s="726"/>
      <c r="BO10" s="714"/>
      <c r="BP10" s="214" t="s">
        <v>64</v>
      </c>
      <c r="BQ10" s="714"/>
      <c r="BR10" s="214" t="s">
        <v>64</v>
      </c>
      <c r="BS10" s="714"/>
      <c r="BT10" s="214" t="s">
        <v>64</v>
      </c>
      <c r="BU10" s="714"/>
      <c r="BV10" s="214" t="s">
        <v>64</v>
      </c>
      <c r="BW10" s="714"/>
      <c r="BX10" s="214" t="s">
        <v>64</v>
      </c>
      <c r="BY10" s="720"/>
      <c r="BZ10" s="214" t="s">
        <v>64</v>
      </c>
      <c r="CA10" s="720"/>
      <c r="CB10" s="214" t="s">
        <v>64</v>
      </c>
      <c r="CC10" s="720"/>
      <c r="CD10" s="214" t="s">
        <v>64</v>
      </c>
      <c r="CE10" s="714"/>
      <c r="CF10" s="214" t="s">
        <v>64</v>
      </c>
      <c r="CG10" s="714"/>
      <c r="CH10" s="214" t="s">
        <v>64</v>
      </c>
      <c r="CI10" s="714"/>
      <c r="CJ10" s="214" t="s">
        <v>64</v>
      </c>
      <c r="CK10" s="720"/>
      <c r="CL10" s="214" t="s">
        <v>64</v>
      </c>
      <c r="CM10" s="215"/>
      <c r="CN10" s="213"/>
      <c r="CO10" s="722" t="s">
        <v>67</v>
      </c>
      <c r="CP10" s="763"/>
      <c r="CQ10" s="195"/>
      <c r="CR10" s="195"/>
      <c r="CT10" s="206"/>
      <c r="DH10" s="210"/>
      <c r="DI10" s="210"/>
    </row>
    <row r="11" spans="2:113" s="200" customFormat="1" ht="30" customHeight="1" thickBot="1" x14ac:dyDescent="0.2">
      <c r="B11" s="754"/>
      <c r="C11" s="722"/>
      <c r="D11" s="722"/>
      <c r="E11" s="722"/>
      <c r="F11" s="722"/>
      <c r="G11" s="731"/>
      <c r="H11" s="731"/>
      <c r="I11" s="216" t="s">
        <v>68</v>
      </c>
      <c r="J11" s="216" t="s">
        <v>68</v>
      </c>
      <c r="K11" s="731"/>
      <c r="L11" s="217" t="s">
        <v>68</v>
      </c>
      <c r="M11" s="217" t="s">
        <v>68</v>
      </c>
      <c r="N11" s="217" t="s">
        <v>68</v>
      </c>
      <c r="O11" s="217" t="s">
        <v>68</v>
      </c>
      <c r="P11" s="217" t="s">
        <v>68</v>
      </c>
      <c r="Q11" s="217" t="s">
        <v>68</v>
      </c>
      <c r="R11" s="217" t="s">
        <v>68</v>
      </c>
      <c r="S11" s="217" t="s">
        <v>68</v>
      </c>
      <c r="T11" s="217" t="s">
        <v>68</v>
      </c>
      <c r="U11" s="217" t="s">
        <v>68</v>
      </c>
      <c r="V11" s="218"/>
      <c r="W11" s="219"/>
      <c r="X11" s="757"/>
      <c r="Y11" s="751"/>
      <c r="Z11" s="198"/>
      <c r="AA11" s="199"/>
      <c r="AB11" s="754"/>
      <c r="AC11" s="722"/>
      <c r="AD11" s="722"/>
      <c r="AE11" s="722"/>
      <c r="AF11" s="722"/>
      <c r="AG11" s="731"/>
      <c r="AH11" s="216" t="s">
        <v>68</v>
      </c>
      <c r="AI11" s="216" t="s">
        <v>68</v>
      </c>
      <c r="AJ11" s="216" t="s">
        <v>68</v>
      </c>
      <c r="AK11" s="216" t="s">
        <v>68</v>
      </c>
      <c r="AL11" s="216" t="s">
        <v>68</v>
      </c>
      <c r="AM11" s="216" t="s">
        <v>68</v>
      </c>
      <c r="AN11" s="216" t="s">
        <v>68</v>
      </c>
      <c r="AO11" s="216" t="s">
        <v>68</v>
      </c>
      <c r="AP11" s="216" t="s">
        <v>68</v>
      </c>
      <c r="AQ11" s="216" t="s">
        <v>68</v>
      </c>
      <c r="AR11" s="216" t="s">
        <v>0</v>
      </c>
      <c r="AS11" s="216" t="s">
        <v>0</v>
      </c>
      <c r="AT11" s="216" t="s">
        <v>68</v>
      </c>
      <c r="AU11" s="216" t="s">
        <v>68</v>
      </c>
      <c r="AV11" s="216" t="s">
        <v>68</v>
      </c>
      <c r="AW11" s="216" t="s">
        <v>68</v>
      </c>
      <c r="AX11" s="216" t="s">
        <v>68</v>
      </c>
      <c r="AY11" s="216" t="s">
        <v>68</v>
      </c>
      <c r="AZ11" s="216" t="s">
        <v>68</v>
      </c>
      <c r="BA11" s="216" t="s">
        <v>68</v>
      </c>
      <c r="BB11" s="216" t="s">
        <v>68</v>
      </c>
      <c r="BC11" s="216" t="s">
        <v>68</v>
      </c>
      <c r="BD11" s="216" t="s">
        <v>68</v>
      </c>
      <c r="BE11" s="216" t="s">
        <v>68</v>
      </c>
      <c r="BF11" s="216" t="s">
        <v>68</v>
      </c>
      <c r="BG11" s="216" t="s">
        <v>68</v>
      </c>
      <c r="BH11" s="216" t="s">
        <v>68</v>
      </c>
      <c r="BI11" s="216" t="s">
        <v>68</v>
      </c>
      <c r="BJ11" s="754"/>
      <c r="BK11" s="722"/>
      <c r="BL11" s="722"/>
      <c r="BM11" s="722"/>
      <c r="BN11" s="722"/>
      <c r="BO11" s="216" t="s">
        <v>68</v>
      </c>
      <c r="BP11" s="216" t="s">
        <v>68</v>
      </c>
      <c r="BQ11" s="216" t="s">
        <v>68</v>
      </c>
      <c r="BR11" s="216" t="s">
        <v>68</v>
      </c>
      <c r="BS11" s="216" t="s">
        <v>68</v>
      </c>
      <c r="BT11" s="216" t="s">
        <v>68</v>
      </c>
      <c r="BU11" s="216" t="s">
        <v>68</v>
      </c>
      <c r="BV11" s="216" t="s">
        <v>68</v>
      </c>
      <c r="BW11" s="216" t="s">
        <v>68</v>
      </c>
      <c r="BX11" s="216" t="s">
        <v>68</v>
      </c>
      <c r="BY11" s="216" t="s">
        <v>68</v>
      </c>
      <c r="BZ11" s="216" t="s">
        <v>68</v>
      </c>
      <c r="CA11" s="216" t="s">
        <v>68</v>
      </c>
      <c r="CB11" s="216" t="s">
        <v>68</v>
      </c>
      <c r="CC11" s="216" t="s">
        <v>68</v>
      </c>
      <c r="CD11" s="216" t="s">
        <v>68</v>
      </c>
      <c r="CE11" s="216" t="s">
        <v>68</v>
      </c>
      <c r="CF11" s="216" t="s">
        <v>68</v>
      </c>
      <c r="CG11" s="216" t="s">
        <v>68</v>
      </c>
      <c r="CH11" s="216" t="s">
        <v>68</v>
      </c>
      <c r="CI11" s="216" t="s">
        <v>68</v>
      </c>
      <c r="CJ11" s="216" t="s">
        <v>68</v>
      </c>
      <c r="CK11" s="216" t="s">
        <v>68</v>
      </c>
      <c r="CL11" s="216" t="s">
        <v>68</v>
      </c>
      <c r="CM11" s="218"/>
      <c r="CN11" s="219"/>
      <c r="CO11" s="757"/>
      <c r="CP11" s="763"/>
      <c r="CQ11" s="221"/>
      <c r="CR11" s="221"/>
      <c r="CT11" s="206"/>
      <c r="DH11" s="210"/>
      <c r="DI11" s="210"/>
    </row>
    <row r="12" spans="2:113" ht="38.25" customHeight="1" thickBot="1" x14ac:dyDescent="0.2">
      <c r="B12" s="729" t="s">
        <v>69</v>
      </c>
      <c r="C12" s="730"/>
      <c r="D12" s="222"/>
      <c r="E12" s="222"/>
      <c r="F12" s="222"/>
      <c r="G12" s="222"/>
      <c r="H12" s="222"/>
      <c r="I12" s="223">
        <f>SUM(推進事業合計2分の1定額事業費)</f>
        <v>0</v>
      </c>
      <c r="J12" s="224">
        <f>SUM(推進事業合計2分の1定額国庫交付金)</f>
        <v>0</v>
      </c>
      <c r="K12" s="222"/>
      <c r="L12" s="223">
        <f>SUM(推進事業計事業費)</f>
        <v>0</v>
      </c>
      <c r="M12" s="223">
        <f>SUM(推進事業計国庫交付金)</f>
        <v>0</v>
      </c>
      <c r="N12" s="223">
        <f>SUM(推進体制の整備事業費)</f>
        <v>0</v>
      </c>
      <c r="O12" s="223">
        <f>SUM(推進体制の整備国庫交付金)</f>
        <v>0</v>
      </c>
      <c r="P12" s="223">
        <f>SUM(有害捕獲事業費)</f>
        <v>0</v>
      </c>
      <c r="Q12" s="223">
        <f>SUM(有害捕獲国庫交付金)</f>
        <v>0</v>
      </c>
      <c r="R12" s="223">
        <f>SUM(被害防除事業費)</f>
        <v>0</v>
      </c>
      <c r="S12" s="223">
        <f>SUM(被害防除国庫交付金)</f>
        <v>0</v>
      </c>
      <c r="T12" s="223">
        <f>SUM(生息環境管理事業費)</f>
        <v>0</v>
      </c>
      <c r="U12" s="223">
        <f>SUM(生息環境管理国庫交付金)</f>
        <v>0</v>
      </c>
      <c r="V12" s="222"/>
      <c r="W12" s="225">
        <f>SUM(二分の一除税額)</f>
        <v>0</v>
      </c>
      <c r="X12" s="225">
        <f>SUM(二分の一除税額国費)</f>
        <v>0</v>
      </c>
      <c r="Y12" s="226"/>
      <c r="AB12" s="729" t="s">
        <v>69</v>
      </c>
      <c r="AC12" s="730"/>
      <c r="AD12" s="222"/>
      <c r="AE12" s="222"/>
      <c r="AF12" s="222"/>
      <c r="AG12" s="222"/>
      <c r="AH12" s="223">
        <f>SUM(定額推進事業事業費)</f>
        <v>0</v>
      </c>
      <c r="AI12" s="223">
        <f>SUM(定額推進事業国庫交付金)</f>
        <v>0</v>
      </c>
      <c r="AJ12" s="223">
        <f>SUM(定額推進体制事業費)</f>
        <v>0</v>
      </c>
      <c r="AK12" s="223">
        <f>SUM(定額推進体制国庫交付金)</f>
        <v>0</v>
      </c>
      <c r="AL12" s="223">
        <f>SUM(定額有害捕獲事業費)</f>
        <v>0</v>
      </c>
      <c r="AM12" s="223">
        <f>SUM(定額有害捕獲国庫交付金)</f>
        <v>0</v>
      </c>
      <c r="AN12" s="223">
        <f>SUM(定額被害防除事業費)</f>
        <v>0</v>
      </c>
      <c r="AO12" s="223">
        <f>SUM(定額被害防除国庫交付金)</f>
        <v>0</v>
      </c>
      <c r="AP12" s="223">
        <f>SUM(定額生息環境事業費)</f>
        <v>0</v>
      </c>
      <c r="AQ12" s="223">
        <f>SUM(定額生息環境国庫交付金)</f>
        <v>0</v>
      </c>
      <c r="AR12" s="223">
        <f>SUM(広域柵事業費)</f>
        <v>0</v>
      </c>
      <c r="AS12" s="223">
        <f>SUM(広域柵国庫交付金)</f>
        <v>0</v>
      </c>
      <c r="AT12" s="223">
        <f>SUM(サル複事業費)</f>
        <v>0</v>
      </c>
      <c r="AU12" s="223">
        <f>SUM(サル複国庫交付金)</f>
        <v>0</v>
      </c>
      <c r="AV12" s="223">
        <f>SUM(クマ複事業費)</f>
        <v>0</v>
      </c>
      <c r="AW12" s="223">
        <f>SUM(クマ複国庫交付金)</f>
        <v>0</v>
      </c>
      <c r="AX12" s="223">
        <f>SUM(鳥類複事業費)</f>
        <v>0</v>
      </c>
      <c r="AY12" s="223">
        <f>SUM(鳥類複国庫交付金)</f>
        <v>0</v>
      </c>
      <c r="AZ12" s="223">
        <f>SUM(他地域人材事業費)</f>
        <v>0</v>
      </c>
      <c r="BA12" s="223">
        <f>SUM(他地域人材国庫交付金)</f>
        <v>0</v>
      </c>
      <c r="BB12" s="223">
        <f>SUM(ICT活用事業費)</f>
        <v>0</v>
      </c>
      <c r="BC12" s="223">
        <f>SUM(ICT活用国庫交付金)</f>
        <v>0</v>
      </c>
      <c r="BD12" s="223">
        <f>SUM(GIS活用可視化事業費)</f>
        <v>0</v>
      </c>
      <c r="BE12" s="223">
        <f>SUM(GIS活用可視化国庫交付金)</f>
        <v>0</v>
      </c>
      <c r="BF12" s="223">
        <f>SUM(集落点検事業費)</f>
        <v>0</v>
      </c>
      <c r="BG12" s="223">
        <f>SUM(集落点検国庫交付金)</f>
        <v>0</v>
      </c>
      <c r="BH12" s="223">
        <f>SUM(専門的人材事業費)</f>
        <v>0</v>
      </c>
      <c r="BI12" s="227">
        <f>SUM(専門的人材国庫交付金)</f>
        <v>0</v>
      </c>
      <c r="BJ12" s="729" t="s">
        <v>69</v>
      </c>
      <c r="BK12" s="730"/>
      <c r="BL12" s="222"/>
      <c r="BM12" s="222"/>
      <c r="BN12" s="222"/>
      <c r="BO12" s="223">
        <f>SUM(誘導捕獲柵わな事業費)</f>
        <v>0</v>
      </c>
      <c r="BP12" s="223">
        <f>SUM(誘導捕獲柵わな国庫交付金)</f>
        <v>0</v>
      </c>
      <c r="BQ12" s="223">
        <f>SUM(大規模緩衝事業費)</f>
        <v>0</v>
      </c>
      <c r="BR12" s="223">
        <f>SUM(大規模緩衝国庫交付金)</f>
        <v>0</v>
      </c>
      <c r="BS12" s="223">
        <f>SUM(ICT実証事業費)</f>
        <v>0</v>
      </c>
      <c r="BT12" s="223">
        <f>SUM(ICT実証国庫交付金)</f>
        <v>0</v>
      </c>
      <c r="BU12" s="223">
        <f>SUM(販売拡大支援事業費)</f>
        <v>0</v>
      </c>
      <c r="BV12" s="223">
        <f>SUM(販売拡大支援国庫交付金)</f>
        <v>0</v>
      </c>
      <c r="BW12" s="223">
        <f>SUM(搬入促進事業費)</f>
        <v>0</v>
      </c>
      <c r="BX12" s="223">
        <f>SUM(搬入促進国庫交付金)</f>
        <v>0</v>
      </c>
      <c r="BY12" s="223">
        <f>SUM(処理加工人材事業費)</f>
        <v>0</v>
      </c>
      <c r="BZ12" s="223">
        <f>SUM(処理加工人材国庫交付金)</f>
        <v>0</v>
      </c>
      <c r="CA12" s="223">
        <f>SUM(ICT情報管理事業費)</f>
        <v>0</v>
      </c>
      <c r="CB12" s="223">
        <f>SUM(ICT情報管理国庫交付金)</f>
        <v>0</v>
      </c>
      <c r="CC12" s="223">
        <f>SUM(放射性影響事業費)</f>
        <v>0</v>
      </c>
      <c r="CD12" s="223">
        <f>SUM(放射性影響国庫交付金)</f>
        <v>0</v>
      </c>
      <c r="CE12" s="223">
        <f>SUM(実施隊人材事業費)</f>
        <v>0</v>
      </c>
      <c r="CF12" s="223">
        <f>SUM(実施隊人材国庫交付金)</f>
        <v>0</v>
      </c>
      <c r="CG12" s="223">
        <f>SUM(新規猟銃事業費)</f>
        <v>0</v>
      </c>
      <c r="CH12" s="223">
        <f>SUM(新規猟銃国庫交付金)</f>
        <v>0</v>
      </c>
      <c r="CI12" s="223">
        <f>SUM(捕獲サポート事業費)</f>
        <v>0</v>
      </c>
      <c r="CJ12" s="223">
        <f>SUM(捕獲サポート国庫交付金)</f>
        <v>0</v>
      </c>
      <c r="CK12" s="223">
        <f>SUM(簡易的埋設事業費)</f>
        <v>0</v>
      </c>
      <c r="CL12" s="223">
        <f>SUM(簡易的埋設国庫交付金)</f>
        <v>0</v>
      </c>
      <c r="CM12" s="222"/>
      <c r="CN12" s="225">
        <f>SUM(定額除税額)</f>
        <v>0</v>
      </c>
      <c r="CO12" s="225">
        <f>SUM(定額除税額国費)</f>
        <v>0</v>
      </c>
      <c r="CP12" s="226"/>
      <c r="CT12" s="206"/>
      <c r="DH12" s="210"/>
      <c r="DI12" s="210"/>
    </row>
    <row r="13" spans="2:113" s="200" customFormat="1" ht="30" customHeight="1" x14ac:dyDescent="0.15">
      <c r="B13" s="228"/>
      <c r="C13" s="229"/>
      <c r="D13" s="230"/>
      <c r="E13" s="230"/>
      <c r="F13" s="230"/>
      <c r="G13" s="231"/>
      <c r="H13" s="230"/>
      <c r="I13" s="232">
        <f t="shared" ref="I13:I33" si="0">L13+AH13</f>
        <v>0</v>
      </c>
      <c r="J13" s="232">
        <f t="shared" ref="J13:J33" si="1">M13+AI13</f>
        <v>0</v>
      </c>
      <c r="K13" s="233"/>
      <c r="L13" s="234">
        <f>SUMIF($N$1:$U$1,L$1,$N13:$U13)</f>
        <v>0</v>
      </c>
      <c r="M13" s="234">
        <f t="shared" ref="M13:M76" si="2">SUMIF($N$1:$U$1,M$1,$N13:$U13)</f>
        <v>0</v>
      </c>
      <c r="N13" s="230"/>
      <c r="O13" s="230"/>
      <c r="P13" s="230"/>
      <c r="Q13" s="230"/>
      <c r="R13" s="230"/>
      <c r="S13" s="230"/>
      <c r="T13" s="230"/>
      <c r="U13" s="230"/>
      <c r="V13" s="235"/>
      <c r="W13" s="235"/>
      <c r="X13" s="235"/>
      <c r="Y13" s="236"/>
      <c r="Z13" s="237"/>
      <c r="AA13" s="237"/>
      <c r="AB13" s="238">
        <f t="shared" ref="AB13:AB33" si="3">B13</f>
        <v>0</v>
      </c>
      <c r="AC13" s="239">
        <f t="shared" ref="AC13:AC33" si="4">C13</f>
        <v>0</v>
      </c>
      <c r="AD13" s="239">
        <f t="shared" ref="AD13:AD33" si="5">D13</f>
        <v>0</v>
      </c>
      <c r="AE13" s="239">
        <f t="shared" ref="AE13:AE33" si="6">E13</f>
        <v>0</v>
      </c>
      <c r="AF13" s="239">
        <f t="shared" ref="AF13:AF33" si="7">F13</f>
        <v>0</v>
      </c>
      <c r="AG13" s="233"/>
      <c r="AH13" s="240">
        <f t="shared" ref="AH13:AI34" si="8">SUMIF($AJ$1:$CL$1,AH$1,$AJ13:$CL13)</f>
        <v>0</v>
      </c>
      <c r="AI13" s="240">
        <f t="shared" si="8"/>
        <v>0</v>
      </c>
      <c r="AJ13" s="230"/>
      <c r="AK13" s="230"/>
      <c r="AL13" s="230"/>
      <c r="AM13" s="230"/>
      <c r="AN13" s="230"/>
      <c r="AO13" s="230"/>
      <c r="AP13" s="230"/>
      <c r="AQ13" s="230"/>
      <c r="AR13" s="230"/>
      <c r="AS13" s="230"/>
      <c r="AT13" s="230"/>
      <c r="AU13" s="230"/>
      <c r="AV13" s="230"/>
      <c r="AW13" s="230"/>
      <c r="AX13" s="230"/>
      <c r="AY13" s="230"/>
      <c r="AZ13" s="230"/>
      <c r="BA13" s="230"/>
      <c r="BB13" s="230"/>
      <c r="BC13" s="230"/>
      <c r="BD13" s="230"/>
      <c r="BE13" s="230"/>
      <c r="BF13" s="230"/>
      <c r="BG13" s="230"/>
      <c r="BH13" s="230"/>
      <c r="BI13" s="230"/>
      <c r="BJ13" s="238">
        <f t="shared" ref="BJ13:BJ33" si="9">B13</f>
        <v>0</v>
      </c>
      <c r="BK13" s="239">
        <f t="shared" ref="BK13:BK33" si="10">C13</f>
        <v>0</v>
      </c>
      <c r="BL13" s="239">
        <f t="shared" ref="BL13:BL33" si="11">D13</f>
        <v>0</v>
      </c>
      <c r="BM13" s="239">
        <f t="shared" ref="BM13:BM33" si="12">E13</f>
        <v>0</v>
      </c>
      <c r="BN13" s="239">
        <f t="shared" ref="BN13:BN33" si="13">F13</f>
        <v>0</v>
      </c>
      <c r="BO13" s="241"/>
      <c r="BP13" s="241"/>
      <c r="BQ13" s="241"/>
      <c r="BR13" s="241"/>
      <c r="BS13" s="242"/>
      <c r="BT13" s="242"/>
      <c r="BU13" s="242"/>
      <c r="BV13" s="242"/>
      <c r="BW13" s="242"/>
      <c r="BX13" s="242"/>
      <c r="BY13" s="242"/>
      <c r="BZ13" s="242"/>
      <c r="CA13" s="242"/>
      <c r="CB13" s="242"/>
      <c r="CC13" s="242"/>
      <c r="CD13" s="242"/>
      <c r="CE13" s="242"/>
      <c r="CF13" s="242"/>
      <c r="CG13" s="242"/>
      <c r="CH13" s="242"/>
      <c r="CI13" s="242"/>
      <c r="CJ13" s="242"/>
      <c r="CK13" s="242"/>
      <c r="CL13" s="242"/>
      <c r="CM13" s="243">
        <v>2</v>
      </c>
      <c r="CN13" s="235"/>
      <c r="CO13" s="235"/>
      <c r="CP13" s="236"/>
      <c r="CQ13" s="221"/>
      <c r="CR13" s="221"/>
    </row>
    <row r="14" spans="2:113" s="200" customFormat="1" ht="30" customHeight="1" x14ac:dyDescent="0.15">
      <c r="B14" s="244"/>
      <c r="C14" s="245"/>
      <c r="D14" s="246"/>
      <c r="E14" s="246"/>
      <c r="F14" s="246"/>
      <c r="G14" s="247"/>
      <c r="H14" s="246"/>
      <c r="I14" s="232">
        <f t="shared" si="0"/>
        <v>0</v>
      </c>
      <c r="J14" s="232">
        <f t="shared" si="1"/>
        <v>0</v>
      </c>
      <c r="K14" s="246"/>
      <c r="L14" s="234">
        <f t="shared" ref="L14:L33" si="14">SUMIF($N$1:$U$1,L$1,$N14:$U14)</f>
        <v>0</v>
      </c>
      <c r="M14" s="248">
        <f t="shared" si="2"/>
        <v>0</v>
      </c>
      <c r="N14" s="246"/>
      <c r="O14" s="246"/>
      <c r="P14" s="246"/>
      <c r="Q14" s="246"/>
      <c r="R14" s="246"/>
      <c r="S14" s="246"/>
      <c r="T14" s="246"/>
      <c r="U14" s="246"/>
      <c r="V14" s="249"/>
      <c r="W14" s="249"/>
      <c r="X14" s="249"/>
      <c r="Y14" s="250"/>
      <c r="Z14" s="237"/>
      <c r="AA14" s="237"/>
      <c r="AB14" s="251">
        <f t="shared" si="3"/>
        <v>0</v>
      </c>
      <c r="AC14" s="252">
        <f t="shared" si="4"/>
        <v>0</v>
      </c>
      <c r="AD14" s="252">
        <f t="shared" si="5"/>
        <v>0</v>
      </c>
      <c r="AE14" s="252">
        <f t="shared" si="6"/>
        <v>0</v>
      </c>
      <c r="AF14" s="252">
        <f t="shared" si="7"/>
        <v>0</v>
      </c>
      <c r="AG14" s="245"/>
      <c r="AH14" s="253">
        <f>SUMIF($AJ$1:$CL$1,AH$1,$AJ14:$CL14)</f>
        <v>0</v>
      </c>
      <c r="AI14" s="253">
        <f t="shared" si="8"/>
        <v>0</v>
      </c>
      <c r="AJ14" s="246"/>
      <c r="AK14" s="246"/>
      <c r="AL14" s="246"/>
      <c r="AM14" s="246"/>
      <c r="AN14" s="246"/>
      <c r="AO14" s="246"/>
      <c r="AP14" s="246"/>
      <c r="AQ14" s="246"/>
      <c r="AR14" s="246"/>
      <c r="AS14" s="246"/>
      <c r="AT14" s="246"/>
      <c r="AU14" s="246"/>
      <c r="AV14" s="246"/>
      <c r="AW14" s="246"/>
      <c r="AX14" s="246"/>
      <c r="AY14" s="246"/>
      <c r="AZ14" s="246"/>
      <c r="BA14" s="246"/>
      <c r="BB14" s="246"/>
      <c r="BC14" s="246"/>
      <c r="BD14" s="246"/>
      <c r="BE14" s="246"/>
      <c r="BF14" s="246"/>
      <c r="BG14" s="246"/>
      <c r="BH14" s="246"/>
      <c r="BI14" s="246"/>
      <c r="BJ14" s="251">
        <f t="shared" si="9"/>
        <v>0</v>
      </c>
      <c r="BK14" s="252">
        <f t="shared" si="10"/>
        <v>0</v>
      </c>
      <c r="BL14" s="252">
        <f t="shared" si="11"/>
        <v>0</v>
      </c>
      <c r="BM14" s="252">
        <f t="shared" si="12"/>
        <v>0</v>
      </c>
      <c r="BN14" s="252">
        <f t="shared" si="13"/>
        <v>0</v>
      </c>
      <c r="BO14" s="254"/>
      <c r="BP14" s="254"/>
      <c r="BQ14" s="254"/>
      <c r="BR14" s="254"/>
      <c r="BS14" s="255"/>
      <c r="BT14" s="255"/>
      <c r="BU14" s="255"/>
      <c r="BV14" s="255"/>
      <c r="BW14" s="255"/>
      <c r="BX14" s="255"/>
      <c r="BY14" s="255"/>
      <c r="BZ14" s="255"/>
      <c r="CA14" s="255"/>
      <c r="CB14" s="255"/>
      <c r="CC14" s="255"/>
      <c r="CD14" s="255"/>
      <c r="CE14" s="255"/>
      <c r="CF14" s="255"/>
      <c r="CG14" s="255"/>
      <c r="CH14" s="255"/>
      <c r="CI14" s="255"/>
      <c r="CJ14" s="255"/>
      <c r="CK14" s="255"/>
      <c r="CL14" s="255"/>
      <c r="CM14" s="256">
        <v>2</v>
      </c>
      <c r="CN14" s="249"/>
      <c r="CO14" s="249"/>
      <c r="CP14" s="250"/>
      <c r="CQ14" s="221"/>
      <c r="CR14" s="221"/>
    </row>
    <row r="15" spans="2:113" s="200" customFormat="1" ht="30" customHeight="1" x14ac:dyDescent="0.15">
      <c r="B15" s="244"/>
      <c r="C15" s="245"/>
      <c r="D15" s="246"/>
      <c r="E15" s="246"/>
      <c r="F15" s="246"/>
      <c r="G15" s="247"/>
      <c r="H15" s="246"/>
      <c r="I15" s="232">
        <f t="shared" si="0"/>
        <v>0</v>
      </c>
      <c r="J15" s="232">
        <f t="shared" si="1"/>
        <v>0</v>
      </c>
      <c r="K15" s="246"/>
      <c r="L15" s="234">
        <f t="shared" si="14"/>
        <v>0</v>
      </c>
      <c r="M15" s="248">
        <f t="shared" si="2"/>
        <v>0</v>
      </c>
      <c r="N15" s="246"/>
      <c r="O15" s="246"/>
      <c r="P15" s="246"/>
      <c r="Q15" s="246"/>
      <c r="R15" s="246"/>
      <c r="S15" s="246"/>
      <c r="T15" s="246"/>
      <c r="U15" s="246"/>
      <c r="V15" s="249"/>
      <c r="W15" s="249"/>
      <c r="X15" s="249"/>
      <c r="Y15" s="250"/>
      <c r="Z15" s="237"/>
      <c r="AA15" s="237"/>
      <c r="AB15" s="251">
        <f t="shared" si="3"/>
        <v>0</v>
      </c>
      <c r="AC15" s="252">
        <f t="shared" si="4"/>
        <v>0</v>
      </c>
      <c r="AD15" s="252">
        <f t="shared" si="5"/>
        <v>0</v>
      </c>
      <c r="AE15" s="252">
        <f t="shared" si="6"/>
        <v>0</v>
      </c>
      <c r="AF15" s="252">
        <f t="shared" si="7"/>
        <v>0</v>
      </c>
      <c r="AG15" s="245"/>
      <c r="AH15" s="253">
        <f t="shared" si="8"/>
        <v>0</v>
      </c>
      <c r="AI15" s="253">
        <f t="shared" si="8"/>
        <v>0</v>
      </c>
      <c r="AJ15" s="246"/>
      <c r="AK15" s="246"/>
      <c r="AL15" s="246"/>
      <c r="AM15" s="246"/>
      <c r="AN15" s="246"/>
      <c r="AO15" s="246"/>
      <c r="AP15" s="246"/>
      <c r="AQ15" s="246"/>
      <c r="AR15" s="246"/>
      <c r="AS15" s="246"/>
      <c r="AT15" s="246"/>
      <c r="AU15" s="246"/>
      <c r="AV15" s="246"/>
      <c r="AW15" s="246"/>
      <c r="AX15" s="246"/>
      <c r="AY15" s="246"/>
      <c r="AZ15" s="246"/>
      <c r="BA15" s="246"/>
      <c r="BB15" s="246"/>
      <c r="BC15" s="246"/>
      <c r="BD15" s="246"/>
      <c r="BE15" s="246"/>
      <c r="BF15" s="246"/>
      <c r="BG15" s="246"/>
      <c r="BH15" s="246"/>
      <c r="BI15" s="246"/>
      <c r="BJ15" s="251">
        <f t="shared" si="9"/>
        <v>0</v>
      </c>
      <c r="BK15" s="252">
        <f t="shared" si="10"/>
        <v>0</v>
      </c>
      <c r="BL15" s="252">
        <f t="shared" si="11"/>
        <v>0</v>
      </c>
      <c r="BM15" s="252">
        <f t="shared" si="12"/>
        <v>0</v>
      </c>
      <c r="BN15" s="252">
        <f t="shared" si="13"/>
        <v>0</v>
      </c>
      <c r="BO15" s="254"/>
      <c r="BP15" s="254"/>
      <c r="BQ15" s="254"/>
      <c r="BR15" s="254"/>
      <c r="BS15" s="255"/>
      <c r="BT15" s="255"/>
      <c r="BU15" s="255"/>
      <c r="BV15" s="255"/>
      <c r="BW15" s="255"/>
      <c r="BX15" s="255"/>
      <c r="BY15" s="255"/>
      <c r="BZ15" s="255"/>
      <c r="CA15" s="255"/>
      <c r="CB15" s="255"/>
      <c r="CC15" s="255"/>
      <c r="CD15" s="255"/>
      <c r="CE15" s="255"/>
      <c r="CF15" s="255"/>
      <c r="CG15" s="255"/>
      <c r="CH15" s="255"/>
      <c r="CI15" s="255"/>
      <c r="CJ15" s="255"/>
      <c r="CK15" s="255"/>
      <c r="CL15" s="255"/>
      <c r="CM15" s="256">
        <v>2</v>
      </c>
      <c r="CN15" s="249"/>
      <c r="CO15" s="249"/>
      <c r="CP15" s="250"/>
      <c r="CQ15" s="221"/>
      <c r="CR15" s="221"/>
    </row>
    <row r="16" spans="2:113" s="200" customFormat="1" ht="30" customHeight="1" x14ac:dyDescent="0.15">
      <c r="B16" s="244"/>
      <c r="C16" s="245"/>
      <c r="D16" s="246"/>
      <c r="E16" s="246"/>
      <c r="F16" s="246"/>
      <c r="G16" s="247"/>
      <c r="H16" s="246"/>
      <c r="I16" s="232">
        <f t="shared" si="0"/>
        <v>0</v>
      </c>
      <c r="J16" s="232">
        <f t="shared" si="1"/>
        <v>0</v>
      </c>
      <c r="K16" s="246"/>
      <c r="L16" s="234">
        <f t="shared" si="14"/>
        <v>0</v>
      </c>
      <c r="M16" s="248">
        <f t="shared" si="2"/>
        <v>0</v>
      </c>
      <c r="N16" s="246"/>
      <c r="O16" s="246"/>
      <c r="P16" s="246"/>
      <c r="Q16" s="246"/>
      <c r="R16" s="246"/>
      <c r="S16" s="246"/>
      <c r="T16" s="246"/>
      <c r="U16" s="246"/>
      <c r="V16" s="249"/>
      <c r="W16" s="249"/>
      <c r="X16" s="249"/>
      <c r="Y16" s="250"/>
      <c r="Z16" s="237"/>
      <c r="AA16" s="237"/>
      <c r="AB16" s="251">
        <f t="shared" si="3"/>
        <v>0</v>
      </c>
      <c r="AC16" s="252">
        <f t="shared" si="4"/>
        <v>0</v>
      </c>
      <c r="AD16" s="252">
        <f t="shared" si="5"/>
        <v>0</v>
      </c>
      <c r="AE16" s="252">
        <f t="shared" si="6"/>
        <v>0</v>
      </c>
      <c r="AF16" s="252">
        <f t="shared" si="7"/>
        <v>0</v>
      </c>
      <c r="AG16" s="245"/>
      <c r="AH16" s="253">
        <f t="shared" si="8"/>
        <v>0</v>
      </c>
      <c r="AI16" s="253">
        <f t="shared" si="8"/>
        <v>0</v>
      </c>
      <c r="AJ16" s="246"/>
      <c r="AK16" s="246"/>
      <c r="AL16" s="246"/>
      <c r="AM16" s="246"/>
      <c r="AN16" s="246"/>
      <c r="AO16" s="246"/>
      <c r="AP16" s="246"/>
      <c r="AQ16" s="246"/>
      <c r="AR16" s="246"/>
      <c r="AS16" s="246"/>
      <c r="AT16" s="246"/>
      <c r="AU16" s="246"/>
      <c r="AV16" s="246"/>
      <c r="AW16" s="246"/>
      <c r="AX16" s="246"/>
      <c r="AY16" s="246"/>
      <c r="AZ16" s="246"/>
      <c r="BA16" s="246"/>
      <c r="BB16" s="246"/>
      <c r="BC16" s="246"/>
      <c r="BD16" s="246"/>
      <c r="BE16" s="246"/>
      <c r="BF16" s="246"/>
      <c r="BG16" s="246"/>
      <c r="BH16" s="246"/>
      <c r="BI16" s="246"/>
      <c r="BJ16" s="251">
        <f t="shared" si="9"/>
        <v>0</v>
      </c>
      <c r="BK16" s="252">
        <f t="shared" si="10"/>
        <v>0</v>
      </c>
      <c r="BL16" s="252">
        <f t="shared" si="11"/>
        <v>0</v>
      </c>
      <c r="BM16" s="252">
        <f t="shared" si="12"/>
        <v>0</v>
      </c>
      <c r="BN16" s="252">
        <f t="shared" si="13"/>
        <v>0</v>
      </c>
      <c r="BO16" s="254"/>
      <c r="BP16" s="254"/>
      <c r="BQ16" s="254"/>
      <c r="BR16" s="254"/>
      <c r="BS16" s="255"/>
      <c r="BT16" s="255"/>
      <c r="BU16" s="255"/>
      <c r="BV16" s="255"/>
      <c r="BW16" s="255"/>
      <c r="BX16" s="255"/>
      <c r="BY16" s="255"/>
      <c r="BZ16" s="255"/>
      <c r="CA16" s="255"/>
      <c r="CB16" s="255"/>
      <c r="CC16" s="255"/>
      <c r="CD16" s="255"/>
      <c r="CE16" s="255"/>
      <c r="CF16" s="255"/>
      <c r="CG16" s="255"/>
      <c r="CH16" s="255"/>
      <c r="CI16" s="255"/>
      <c r="CJ16" s="255"/>
      <c r="CK16" s="255"/>
      <c r="CL16" s="255"/>
      <c r="CM16" s="256">
        <v>2</v>
      </c>
      <c r="CN16" s="249"/>
      <c r="CO16" s="249"/>
      <c r="CP16" s="250"/>
      <c r="CQ16" s="221"/>
      <c r="CR16" s="221"/>
    </row>
    <row r="17" spans="2:96" s="200" customFormat="1" ht="30" customHeight="1" x14ac:dyDescent="0.15">
      <c r="B17" s="244"/>
      <c r="C17" s="245"/>
      <c r="D17" s="246"/>
      <c r="E17" s="246"/>
      <c r="F17" s="246"/>
      <c r="G17" s="247"/>
      <c r="H17" s="246"/>
      <c r="I17" s="232">
        <f t="shared" si="0"/>
        <v>0</v>
      </c>
      <c r="J17" s="232">
        <f t="shared" si="1"/>
        <v>0</v>
      </c>
      <c r="K17" s="246"/>
      <c r="L17" s="234">
        <f t="shared" si="14"/>
        <v>0</v>
      </c>
      <c r="M17" s="248">
        <f t="shared" si="2"/>
        <v>0</v>
      </c>
      <c r="N17" s="246"/>
      <c r="O17" s="246"/>
      <c r="P17" s="246"/>
      <c r="Q17" s="246"/>
      <c r="R17" s="246"/>
      <c r="S17" s="246"/>
      <c r="T17" s="246"/>
      <c r="U17" s="246"/>
      <c r="V17" s="249"/>
      <c r="W17" s="249"/>
      <c r="X17" s="249"/>
      <c r="Y17" s="250"/>
      <c r="Z17" s="237"/>
      <c r="AA17" s="237"/>
      <c r="AB17" s="251">
        <f t="shared" si="3"/>
        <v>0</v>
      </c>
      <c r="AC17" s="252">
        <f t="shared" si="4"/>
        <v>0</v>
      </c>
      <c r="AD17" s="252">
        <f t="shared" si="5"/>
        <v>0</v>
      </c>
      <c r="AE17" s="252">
        <f t="shared" si="6"/>
        <v>0</v>
      </c>
      <c r="AF17" s="252">
        <f t="shared" si="7"/>
        <v>0</v>
      </c>
      <c r="AG17" s="245"/>
      <c r="AH17" s="253">
        <f t="shared" si="8"/>
        <v>0</v>
      </c>
      <c r="AI17" s="253">
        <f t="shared" si="8"/>
        <v>0</v>
      </c>
      <c r="AJ17" s="246"/>
      <c r="AK17" s="246"/>
      <c r="AL17" s="246"/>
      <c r="AM17" s="246"/>
      <c r="AN17" s="246"/>
      <c r="AO17" s="246"/>
      <c r="AP17" s="246"/>
      <c r="AQ17" s="246"/>
      <c r="AR17" s="246"/>
      <c r="AS17" s="246"/>
      <c r="AT17" s="246"/>
      <c r="AU17" s="246"/>
      <c r="AV17" s="246"/>
      <c r="AW17" s="246"/>
      <c r="AX17" s="246"/>
      <c r="AY17" s="246"/>
      <c r="AZ17" s="246"/>
      <c r="BA17" s="246"/>
      <c r="BB17" s="246"/>
      <c r="BC17" s="246"/>
      <c r="BD17" s="246"/>
      <c r="BE17" s="246"/>
      <c r="BF17" s="246"/>
      <c r="BG17" s="246"/>
      <c r="BH17" s="246"/>
      <c r="BI17" s="246"/>
      <c r="BJ17" s="251">
        <f t="shared" si="9"/>
        <v>0</v>
      </c>
      <c r="BK17" s="252">
        <f t="shared" si="10"/>
        <v>0</v>
      </c>
      <c r="BL17" s="252">
        <f t="shared" si="11"/>
        <v>0</v>
      </c>
      <c r="BM17" s="252">
        <f t="shared" si="12"/>
        <v>0</v>
      </c>
      <c r="BN17" s="252">
        <f t="shared" si="13"/>
        <v>0</v>
      </c>
      <c r="BO17" s="254"/>
      <c r="BP17" s="254"/>
      <c r="BQ17" s="254"/>
      <c r="BR17" s="254"/>
      <c r="BS17" s="255"/>
      <c r="BT17" s="255"/>
      <c r="BU17" s="255"/>
      <c r="BV17" s="255"/>
      <c r="BW17" s="255"/>
      <c r="BX17" s="255"/>
      <c r="BY17" s="255"/>
      <c r="BZ17" s="255"/>
      <c r="CA17" s="255"/>
      <c r="CB17" s="255"/>
      <c r="CC17" s="255"/>
      <c r="CD17" s="255"/>
      <c r="CE17" s="255"/>
      <c r="CF17" s="255"/>
      <c r="CG17" s="255"/>
      <c r="CH17" s="255"/>
      <c r="CI17" s="255"/>
      <c r="CJ17" s="255"/>
      <c r="CK17" s="255"/>
      <c r="CL17" s="255"/>
      <c r="CM17" s="256">
        <v>2</v>
      </c>
      <c r="CN17" s="249"/>
      <c r="CO17" s="249"/>
      <c r="CP17" s="250"/>
      <c r="CQ17" s="221"/>
      <c r="CR17" s="221"/>
    </row>
    <row r="18" spans="2:96" s="200" customFormat="1" ht="30" customHeight="1" x14ac:dyDescent="0.15">
      <c r="B18" s="244"/>
      <c r="C18" s="245"/>
      <c r="D18" s="246"/>
      <c r="E18" s="246"/>
      <c r="F18" s="246"/>
      <c r="G18" s="247"/>
      <c r="H18" s="246"/>
      <c r="I18" s="232">
        <f t="shared" si="0"/>
        <v>0</v>
      </c>
      <c r="J18" s="232">
        <f t="shared" si="1"/>
        <v>0</v>
      </c>
      <c r="K18" s="246"/>
      <c r="L18" s="234">
        <f t="shared" si="14"/>
        <v>0</v>
      </c>
      <c r="M18" s="248">
        <f t="shared" si="2"/>
        <v>0</v>
      </c>
      <c r="N18" s="246"/>
      <c r="O18" s="246"/>
      <c r="P18" s="246"/>
      <c r="Q18" s="246"/>
      <c r="R18" s="246"/>
      <c r="S18" s="246"/>
      <c r="T18" s="246"/>
      <c r="U18" s="246"/>
      <c r="V18" s="249"/>
      <c r="W18" s="249"/>
      <c r="X18" s="249"/>
      <c r="Y18" s="250"/>
      <c r="Z18" s="237"/>
      <c r="AA18" s="237"/>
      <c r="AB18" s="251">
        <f t="shared" si="3"/>
        <v>0</v>
      </c>
      <c r="AC18" s="252">
        <f t="shared" si="4"/>
        <v>0</v>
      </c>
      <c r="AD18" s="252">
        <f t="shared" si="5"/>
        <v>0</v>
      </c>
      <c r="AE18" s="252">
        <f t="shared" si="6"/>
        <v>0</v>
      </c>
      <c r="AF18" s="252">
        <f t="shared" si="7"/>
        <v>0</v>
      </c>
      <c r="AG18" s="245"/>
      <c r="AH18" s="253">
        <f t="shared" si="8"/>
        <v>0</v>
      </c>
      <c r="AI18" s="253">
        <f t="shared" si="8"/>
        <v>0</v>
      </c>
      <c r="AJ18" s="246"/>
      <c r="AK18" s="246"/>
      <c r="AL18" s="246"/>
      <c r="AM18" s="246"/>
      <c r="AN18" s="246"/>
      <c r="AO18" s="246"/>
      <c r="AP18" s="246"/>
      <c r="AQ18" s="246"/>
      <c r="AR18" s="246"/>
      <c r="AS18" s="246"/>
      <c r="AT18" s="246"/>
      <c r="AU18" s="246"/>
      <c r="AV18" s="246"/>
      <c r="AW18" s="246"/>
      <c r="AX18" s="246"/>
      <c r="AY18" s="246"/>
      <c r="AZ18" s="246"/>
      <c r="BA18" s="246"/>
      <c r="BB18" s="246"/>
      <c r="BC18" s="246"/>
      <c r="BD18" s="246"/>
      <c r="BE18" s="246"/>
      <c r="BF18" s="246"/>
      <c r="BG18" s="246"/>
      <c r="BH18" s="246"/>
      <c r="BI18" s="246"/>
      <c r="BJ18" s="251">
        <f t="shared" si="9"/>
        <v>0</v>
      </c>
      <c r="BK18" s="252">
        <f t="shared" si="10"/>
        <v>0</v>
      </c>
      <c r="BL18" s="252">
        <f t="shared" si="11"/>
        <v>0</v>
      </c>
      <c r="BM18" s="252">
        <f t="shared" si="12"/>
        <v>0</v>
      </c>
      <c r="BN18" s="252">
        <f t="shared" si="13"/>
        <v>0</v>
      </c>
      <c r="BO18" s="254"/>
      <c r="BP18" s="254"/>
      <c r="BQ18" s="254"/>
      <c r="BR18" s="254"/>
      <c r="BS18" s="255"/>
      <c r="BT18" s="255"/>
      <c r="BU18" s="255"/>
      <c r="BV18" s="255"/>
      <c r="BW18" s="255"/>
      <c r="BX18" s="255"/>
      <c r="BY18" s="255"/>
      <c r="BZ18" s="255"/>
      <c r="CA18" s="255"/>
      <c r="CB18" s="255"/>
      <c r="CC18" s="255"/>
      <c r="CD18" s="255"/>
      <c r="CE18" s="255"/>
      <c r="CF18" s="255"/>
      <c r="CG18" s="255"/>
      <c r="CH18" s="255"/>
      <c r="CI18" s="255"/>
      <c r="CJ18" s="255"/>
      <c r="CK18" s="255"/>
      <c r="CL18" s="255"/>
      <c r="CM18" s="256">
        <v>2</v>
      </c>
      <c r="CN18" s="249"/>
      <c r="CO18" s="249"/>
      <c r="CP18" s="250"/>
      <c r="CQ18" s="221"/>
      <c r="CR18" s="221"/>
    </row>
    <row r="19" spans="2:96" s="200" customFormat="1" ht="30" customHeight="1" x14ac:dyDescent="0.15">
      <c r="B19" s="244"/>
      <c r="C19" s="245"/>
      <c r="D19" s="246"/>
      <c r="E19" s="246"/>
      <c r="F19" s="246"/>
      <c r="G19" s="247"/>
      <c r="H19" s="246"/>
      <c r="I19" s="232">
        <f t="shared" si="0"/>
        <v>0</v>
      </c>
      <c r="J19" s="232">
        <f t="shared" si="1"/>
        <v>0</v>
      </c>
      <c r="K19" s="246"/>
      <c r="L19" s="234">
        <f t="shared" si="14"/>
        <v>0</v>
      </c>
      <c r="M19" s="248">
        <f t="shared" si="2"/>
        <v>0</v>
      </c>
      <c r="N19" s="246"/>
      <c r="O19" s="246"/>
      <c r="P19" s="246"/>
      <c r="Q19" s="246"/>
      <c r="R19" s="246"/>
      <c r="S19" s="246"/>
      <c r="T19" s="246"/>
      <c r="U19" s="246"/>
      <c r="V19" s="249"/>
      <c r="W19" s="249"/>
      <c r="X19" s="249"/>
      <c r="Y19" s="250"/>
      <c r="Z19" s="237"/>
      <c r="AA19" s="237"/>
      <c r="AB19" s="251">
        <f t="shared" si="3"/>
        <v>0</v>
      </c>
      <c r="AC19" s="252">
        <f t="shared" si="4"/>
        <v>0</v>
      </c>
      <c r="AD19" s="252">
        <f t="shared" si="5"/>
        <v>0</v>
      </c>
      <c r="AE19" s="252">
        <f t="shared" si="6"/>
        <v>0</v>
      </c>
      <c r="AF19" s="252">
        <f t="shared" si="7"/>
        <v>0</v>
      </c>
      <c r="AG19" s="245"/>
      <c r="AH19" s="253">
        <f t="shared" si="8"/>
        <v>0</v>
      </c>
      <c r="AI19" s="253">
        <f t="shared" si="8"/>
        <v>0</v>
      </c>
      <c r="AJ19" s="246"/>
      <c r="AK19" s="246"/>
      <c r="AL19" s="246"/>
      <c r="AM19" s="246"/>
      <c r="AN19" s="246"/>
      <c r="AO19" s="246"/>
      <c r="AP19" s="246"/>
      <c r="AQ19" s="246"/>
      <c r="AR19" s="246"/>
      <c r="AS19" s="246"/>
      <c r="AT19" s="246"/>
      <c r="AU19" s="246"/>
      <c r="AV19" s="246"/>
      <c r="AW19" s="246"/>
      <c r="AX19" s="246"/>
      <c r="AY19" s="246"/>
      <c r="AZ19" s="246"/>
      <c r="BA19" s="246"/>
      <c r="BB19" s="246"/>
      <c r="BC19" s="246"/>
      <c r="BD19" s="246"/>
      <c r="BE19" s="246"/>
      <c r="BF19" s="246"/>
      <c r="BG19" s="246"/>
      <c r="BH19" s="246"/>
      <c r="BI19" s="246"/>
      <c r="BJ19" s="251">
        <f t="shared" si="9"/>
        <v>0</v>
      </c>
      <c r="BK19" s="252">
        <f t="shared" si="10"/>
        <v>0</v>
      </c>
      <c r="BL19" s="252">
        <f t="shared" si="11"/>
        <v>0</v>
      </c>
      <c r="BM19" s="252">
        <f t="shared" si="12"/>
        <v>0</v>
      </c>
      <c r="BN19" s="252">
        <f t="shared" si="13"/>
        <v>0</v>
      </c>
      <c r="BO19" s="254"/>
      <c r="BP19" s="254"/>
      <c r="BQ19" s="254"/>
      <c r="BR19" s="254"/>
      <c r="BS19" s="255"/>
      <c r="BT19" s="255"/>
      <c r="BU19" s="255"/>
      <c r="BV19" s="255"/>
      <c r="BW19" s="255"/>
      <c r="BX19" s="255"/>
      <c r="BY19" s="255"/>
      <c r="BZ19" s="255"/>
      <c r="CA19" s="255"/>
      <c r="CB19" s="255"/>
      <c r="CC19" s="255"/>
      <c r="CD19" s="255"/>
      <c r="CE19" s="255"/>
      <c r="CF19" s="255"/>
      <c r="CG19" s="255"/>
      <c r="CH19" s="255"/>
      <c r="CI19" s="255"/>
      <c r="CJ19" s="255"/>
      <c r="CK19" s="255"/>
      <c r="CL19" s="255"/>
      <c r="CM19" s="256">
        <v>2</v>
      </c>
      <c r="CN19" s="249"/>
      <c r="CO19" s="249"/>
      <c r="CP19" s="250"/>
      <c r="CQ19" s="221"/>
      <c r="CR19" s="221"/>
    </row>
    <row r="20" spans="2:96" s="200" customFormat="1" ht="30" customHeight="1" x14ac:dyDescent="0.15">
      <c r="B20" s="244"/>
      <c r="C20" s="245"/>
      <c r="D20" s="246"/>
      <c r="E20" s="246"/>
      <c r="F20" s="246"/>
      <c r="G20" s="247"/>
      <c r="H20" s="246"/>
      <c r="I20" s="232">
        <f t="shared" si="0"/>
        <v>0</v>
      </c>
      <c r="J20" s="232">
        <f t="shared" si="1"/>
        <v>0</v>
      </c>
      <c r="K20" s="246"/>
      <c r="L20" s="234">
        <f t="shared" si="14"/>
        <v>0</v>
      </c>
      <c r="M20" s="248">
        <f t="shared" si="2"/>
        <v>0</v>
      </c>
      <c r="N20" s="246"/>
      <c r="O20" s="246"/>
      <c r="P20" s="246"/>
      <c r="Q20" s="246"/>
      <c r="R20" s="246"/>
      <c r="S20" s="246"/>
      <c r="T20" s="246"/>
      <c r="U20" s="246"/>
      <c r="V20" s="249"/>
      <c r="W20" s="249"/>
      <c r="X20" s="249"/>
      <c r="Y20" s="250"/>
      <c r="Z20" s="237"/>
      <c r="AA20" s="237"/>
      <c r="AB20" s="251">
        <f t="shared" si="3"/>
        <v>0</v>
      </c>
      <c r="AC20" s="252">
        <f t="shared" si="4"/>
        <v>0</v>
      </c>
      <c r="AD20" s="252">
        <f t="shared" si="5"/>
        <v>0</v>
      </c>
      <c r="AE20" s="252">
        <f t="shared" si="6"/>
        <v>0</v>
      </c>
      <c r="AF20" s="252">
        <f t="shared" si="7"/>
        <v>0</v>
      </c>
      <c r="AG20" s="245"/>
      <c r="AH20" s="253">
        <f t="shared" si="8"/>
        <v>0</v>
      </c>
      <c r="AI20" s="253">
        <f t="shared" si="8"/>
        <v>0</v>
      </c>
      <c r="AJ20" s="246"/>
      <c r="AK20" s="246"/>
      <c r="AL20" s="246"/>
      <c r="AM20" s="246"/>
      <c r="AN20" s="246"/>
      <c r="AO20" s="246"/>
      <c r="AP20" s="246"/>
      <c r="AQ20" s="246"/>
      <c r="AR20" s="246"/>
      <c r="AS20" s="246"/>
      <c r="AT20" s="246"/>
      <c r="AU20" s="246"/>
      <c r="AV20" s="246"/>
      <c r="AW20" s="246"/>
      <c r="AX20" s="246"/>
      <c r="AY20" s="246"/>
      <c r="AZ20" s="246"/>
      <c r="BA20" s="246"/>
      <c r="BB20" s="246"/>
      <c r="BC20" s="246"/>
      <c r="BD20" s="246"/>
      <c r="BE20" s="246"/>
      <c r="BF20" s="246"/>
      <c r="BG20" s="246"/>
      <c r="BH20" s="246"/>
      <c r="BI20" s="246"/>
      <c r="BJ20" s="251">
        <f t="shared" si="9"/>
        <v>0</v>
      </c>
      <c r="BK20" s="252">
        <f t="shared" si="10"/>
        <v>0</v>
      </c>
      <c r="BL20" s="252">
        <f t="shared" si="11"/>
        <v>0</v>
      </c>
      <c r="BM20" s="252">
        <f t="shared" si="12"/>
        <v>0</v>
      </c>
      <c r="BN20" s="252">
        <f t="shared" si="13"/>
        <v>0</v>
      </c>
      <c r="BO20" s="254"/>
      <c r="BP20" s="254"/>
      <c r="BQ20" s="254"/>
      <c r="BR20" s="254"/>
      <c r="BS20" s="255"/>
      <c r="BT20" s="255"/>
      <c r="BU20" s="255"/>
      <c r="BV20" s="255"/>
      <c r="BW20" s="255"/>
      <c r="BX20" s="255"/>
      <c r="BY20" s="255"/>
      <c r="BZ20" s="255"/>
      <c r="CA20" s="255"/>
      <c r="CB20" s="255"/>
      <c r="CC20" s="255"/>
      <c r="CD20" s="255"/>
      <c r="CE20" s="255"/>
      <c r="CF20" s="255"/>
      <c r="CG20" s="255"/>
      <c r="CH20" s="255"/>
      <c r="CI20" s="255"/>
      <c r="CJ20" s="255"/>
      <c r="CK20" s="255"/>
      <c r="CL20" s="255"/>
      <c r="CM20" s="256">
        <v>2</v>
      </c>
      <c r="CN20" s="249"/>
      <c r="CO20" s="249"/>
      <c r="CP20" s="250"/>
      <c r="CQ20" s="221"/>
      <c r="CR20" s="221"/>
    </row>
    <row r="21" spans="2:96" s="200" customFormat="1" ht="30" customHeight="1" x14ac:dyDescent="0.15">
      <c r="B21" s="244"/>
      <c r="C21" s="245"/>
      <c r="D21" s="246"/>
      <c r="E21" s="246"/>
      <c r="F21" s="246"/>
      <c r="G21" s="247"/>
      <c r="H21" s="246"/>
      <c r="I21" s="232">
        <f t="shared" si="0"/>
        <v>0</v>
      </c>
      <c r="J21" s="232">
        <f t="shared" si="1"/>
        <v>0</v>
      </c>
      <c r="K21" s="246"/>
      <c r="L21" s="234">
        <f t="shared" si="14"/>
        <v>0</v>
      </c>
      <c r="M21" s="248">
        <f t="shared" si="2"/>
        <v>0</v>
      </c>
      <c r="N21" s="246"/>
      <c r="O21" s="246"/>
      <c r="P21" s="246"/>
      <c r="Q21" s="246"/>
      <c r="R21" s="246"/>
      <c r="S21" s="246"/>
      <c r="T21" s="246"/>
      <c r="U21" s="246"/>
      <c r="V21" s="249"/>
      <c r="W21" s="249"/>
      <c r="X21" s="249"/>
      <c r="Y21" s="250"/>
      <c r="Z21" s="237"/>
      <c r="AA21" s="237"/>
      <c r="AB21" s="251">
        <f t="shared" si="3"/>
        <v>0</v>
      </c>
      <c r="AC21" s="252">
        <f t="shared" si="4"/>
        <v>0</v>
      </c>
      <c r="AD21" s="252">
        <f t="shared" si="5"/>
        <v>0</v>
      </c>
      <c r="AE21" s="252">
        <f t="shared" si="6"/>
        <v>0</v>
      </c>
      <c r="AF21" s="252">
        <f t="shared" si="7"/>
        <v>0</v>
      </c>
      <c r="AG21" s="245"/>
      <c r="AH21" s="253">
        <f t="shared" si="8"/>
        <v>0</v>
      </c>
      <c r="AI21" s="253">
        <f t="shared" si="8"/>
        <v>0</v>
      </c>
      <c r="AJ21" s="246"/>
      <c r="AK21" s="246"/>
      <c r="AL21" s="246"/>
      <c r="AM21" s="246"/>
      <c r="AN21" s="246"/>
      <c r="AO21" s="246"/>
      <c r="AP21" s="246"/>
      <c r="AQ21" s="246"/>
      <c r="AR21" s="246"/>
      <c r="AS21" s="246"/>
      <c r="AT21" s="246"/>
      <c r="AU21" s="246"/>
      <c r="AV21" s="246"/>
      <c r="AW21" s="246"/>
      <c r="AX21" s="246"/>
      <c r="AY21" s="246"/>
      <c r="AZ21" s="246"/>
      <c r="BA21" s="246"/>
      <c r="BB21" s="246"/>
      <c r="BC21" s="246"/>
      <c r="BD21" s="246"/>
      <c r="BE21" s="246"/>
      <c r="BF21" s="246"/>
      <c r="BG21" s="246"/>
      <c r="BH21" s="246"/>
      <c r="BI21" s="246"/>
      <c r="BJ21" s="251">
        <f t="shared" si="9"/>
        <v>0</v>
      </c>
      <c r="BK21" s="252">
        <f t="shared" si="10"/>
        <v>0</v>
      </c>
      <c r="BL21" s="252">
        <f t="shared" si="11"/>
        <v>0</v>
      </c>
      <c r="BM21" s="252">
        <f t="shared" si="12"/>
        <v>0</v>
      </c>
      <c r="BN21" s="252">
        <f t="shared" si="13"/>
        <v>0</v>
      </c>
      <c r="BO21" s="254"/>
      <c r="BP21" s="254"/>
      <c r="BQ21" s="254"/>
      <c r="BR21" s="254"/>
      <c r="BS21" s="255"/>
      <c r="BT21" s="255"/>
      <c r="BU21" s="255"/>
      <c r="BV21" s="255"/>
      <c r="BW21" s="255"/>
      <c r="BX21" s="255"/>
      <c r="BY21" s="255"/>
      <c r="BZ21" s="255"/>
      <c r="CA21" s="255"/>
      <c r="CB21" s="255"/>
      <c r="CC21" s="255"/>
      <c r="CD21" s="255"/>
      <c r="CE21" s="255"/>
      <c r="CF21" s="255"/>
      <c r="CG21" s="255"/>
      <c r="CH21" s="255"/>
      <c r="CI21" s="255"/>
      <c r="CJ21" s="255"/>
      <c r="CK21" s="255"/>
      <c r="CL21" s="255"/>
      <c r="CM21" s="256">
        <v>2</v>
      </c>
      <c r="CN21" s="249"/>
      <c r="CO21" s="249"/>
      <c r="CP21" s="250"/>
      <c r="CQ21" s="221"/>
      <c r="CR21" s="221"/>
    </row>
    <row r="22" spans="2:96" s="200" customFormat="1" ht="30" customHeight="1" x14ac:dyDescent="0.15">
      <c r="B22" s="244"/>
      <c r="C22" s="245"/>
      <c r="D22" s="246"/>
      <c r="E22" s="246"/>
      <c r="F22" s="246"/>
      <c r="G22" s="247"/>
      <c r="H22" s="246"/>
      <c r="I22" s="232">
        <f t="shared" si="0"/>
        <v>0</v>
      </c>
      <c r="J22" s="232">
        <f t="shared" si="1"/>
        <v>0</v>
      </c>
      <c r="K22" s="246"/>
      <c r="L22" s="234">
        <f t="shared" si="14"/>
        <v>0</v>
      </c>
      <c r="M22" s="248">
        <f t="shared" si="2"/>
        <v>0</v>
      </c>
      <c r="N22" s="246"/>
      <c r="O22" s="246"/>
      <c r="P22" s="246"/>
      <c r="Q22" s="246"/>
      <c r="R22" s="246"/>
      <c r="S22" s="246"/>
      <c r="T22" s="246"/>
      <c r="U22" s="246"/>
      <c r="V22" s="249"/>
      <c r="W22" s="249"/>
      <c r="X22" s="249"/>
      <c r="Y22" s="250"/>
      <c r="Z22" s="237"/>
      <c r="AA22" s="237"/>
      <c r="AB22" s="251">
        <f t="shared" si="3"/>
        <v>0</v>
      </c>
      <c r="AC22" s="252">
        <f t="shared" si="4"/>
        <v>0</v>
      </c>
      <c r="AD22" s="252">
        <f t="shared" si="5"/>
        <v>0</v>
      </c>
      <c r="AE22" s="252">
        <f t="shared" si="6"/>
        <v>0</v>
      </c>
      <c r="AF22" s="252">
        <f t="shared" si="7"/>
        <v>0</v>
      </c>
      <c r="AG22" s="245"/>
      <c r="AH22" s="253">
        <f t="shared" si="8"/>
        <v>0</v>
      </c>
      <c r="AI22" s="253">
        <f t="shared" si="8"/>
        <v>0</v>
      </c>
      <c r="AJ22" s="246"/>
      <c r="AK22" s="246"/>
      <c r="AL22" s="246"/>
      <c r="AM22" s="246"/>
      <c r="AN22" s="246"/>
      <c r="AO22" s="246"/>
      <c r="AP22" s="246"/>
      <c r="AQ22" s="246"/>
      <c r="AR22" s="246"/>
      <c r="AS22" s="246"/>
      <c r="AT22" s="246"/>
      <c r="AU22" s="246"/>
      <c r="AV22" s="246"/>
      <c r="AW22" s="246"/>
      <c r="AX22" s="246"/>
      <c r="AY22" s="246"/>
      <c r="AZ22" s="246"/>
      <c r="BA22" s="246"/>
      <c r="BB22" s="246"/>
      <c r="BC22" s="246"/>
      <c r="BD22" s="246"/>
      <c r="BE22" s="246"/>
      <c r="BF22" s="246"/>
      <c r="BG22" s="246"/>
      <c r="BH22" s="246"/>
      <c r="BI22" s="246"/>
      <c r="BJ22" s="251">
        <f t="shared" si="9"/>
        <v>0</v>
      </c>
      <c r="BK22" s="252">
        <f t="shared" si="10"/>
        <v>0</v>
      </c>
      <c r="BL22" s="252">
        <f t="shared" si="11"/>
        <v>0</v>
      </c>
      <c r="BM22" s="252">
        <f t="shared" si="12"/>
        <v>0</v>
      </c>
      <c r="BN22" s="252">
        <f t="shared" si="13"/>
        <v>0</v>
      </c>
      <c r="BO22" s="254"/>
      <c r="BP22" s="254"/>
      <c r="BQ22" s="254"/>
      <c r="BR22" s="254"/>
      <c r="BS22" s="255"/>
      <c r="BT22" s="255"/>
      <c r="BU22" s="255"/>
      <c r="BV22" s="255"/>
      <c r="BW22" s="255"/>
      <c r="BX22" s="255"/>
      <c r="BY22" s="255"/>
      <c r="BZ22" s="255"/>
      <c r="CA22" s="255"/>
      <c r="CB22" s="255"/>
      <c r="CC22" s="255"/>
      <c r="CD22" s="255"/>
      <c r="CE22" s="255"/>
      <c r="CF22" s="255"/>
      <c r="CG22" s="255"/>
      <c r="CH22" s="255"/>
      <c r="CI22" s="255"/>
      <c r="CJ22" s="255"/>
      <c r="CK22" s="255"/>
      <c r="CL22" s="255"/>
      <c r="CM22" s="256">
        <v>2</v>
      </c>
      <c r="CN22" s="249"/>
      <c r="CO22" s="249"/>
      <c r="CP22" s="250"/>
      <c r="CQ22" s="221"/>
      <c r="CR22" s="221"/>
    </row>
    <row r="23" spans="2:96" s="200" customFormat="1" ht="30" customHeight="1" x14ac:dyDescent="0.15">
      <c r="B23" s="244"/>
      <c r="C23" s="245"/>
      <c r="D23" s="246"/>
      <c r="E23" s="246"/>
      <c r="F23" s="246"/>
      <c r="G23" s="247"/>
      <c r="H23" s="246"/>
      <c r="I23" s="232">
        <f t="shared" si="0"/>
        <v>0</v>
      </c>
      <c r="J23" s="232">
        <f t="shared" si="1"/>
        <v>0</v>
      </c>
      <c r="K23" s="246"/>
      <c r="L23" s="234">
        <f t="shared" si="14"/>
        <v>0</v>
      </c>
      <c r="M23" s="248">
        <f t="shared" si="2"/>
        <v>0</v>
      </c>
      <c r="N23" s="246"/>
      <c r="O23" s="246"/>
      <c r="P23" s="246"/>
      <c r="Q23" s="246"/>
      <c r="R23" s="246"/>
      <c r="S23" s="246"/>
      <c r="T23" s="246"/>
      <c r="U23" s="246"/>
      <c r="V23" s="249"/>
      <c r="W23" s="249"/>
      <c r="X23" s="249"/>
      <c r="Y23" s="250"/>
      <c r="Z23" s="237"/>
      <c r="AA23" s="237"/>
      <c r="AB23" s="251">
        <f t="shared" si="3"/>
        <v>0</v>
      </c>
      <c r="AC23" s="252">
        <f t="shared" si="4"/>
        <v>0</v>
      </c>
      <c r="AD23" s="252">
        <f t="shared" si="5"/>
        <v>0</v>
      </c>
      <c r="AE23" s="252">
        <f t="shared" si="6"/>
        <v>0</v>
      </c>
      <c r="AF23" s="252">
        <f t="shared" si="7"/>
        <v>0</v>
      </c>
      <c r="AG23" s="245"/>
      <c r="AH23" s="253">
        <f t="shared" si="8"/>
        <v>0</v>
      </c>
      <c r="AI23" s="253">
        <f t="shared" si="8"/>
        <v>0</v>
      </c>
      <c r="AJ23" s="246"/>
      <c r="AK23" s="246"/>
      <c r="AL23" s="246"/>
      <c r="AM23" s="246"/>
      <c r="AN23" s="246"/>
      <c r="AO23" s="246"/>
      <c r="AP23" s="246"/>
      <c r="AQ23" s="246"/>
      <c r="AR23" s="246"/>
      <c r="AS23" s="246"/>
      <c r="AT23" s="246"/>
      <c r="AU23" s="246"/>
      <c r="AV23" s="246"/>
      <c r="AW23" s="246"/>
      <c r="AX23" s="246"/>
      <c r="AY23" s="246"/>
      <c r="AZ23" s="246"/>
      <c r="BA23" s="246"/>
      <c r="BB23" s="246"/>
      <c r="BC23" s="246"/>
      <c r="BD23" s="246"/>
      <c r="BE23" s="246"/>
      <c r="BF23" s="246"/>
      <c r="BG23" s="246"/>
      <c r="BH23" s="246"/>
      <c r="BI23" s="246"/>
      <c r="BJ23" s="251">
        <f t="shared" si="9"/>
        <v>0</v>
      </c>
      <c r="BK23" s="252">
        <f t="shared" si="10"/>
        <v>0</v>
      </c>
      <c r="BL23" s="252">
        <f t="shared" si="11"/>
        <v>0</v>
      </c>
      <c r="BM23" s="252">
        <f t="shared" si="12"/>
        <v>0</v>
      </c>
      <c r="BN23" s="252">
        <f t="shared" si="13"/>
        <v>0</v>
      </c>
      <c r="BO23" s="254"/>
      <c r="BP23" s="254"/>
      <c r="BQ23" s="254"/>
      <c r="BR23" s="254"/>
      <c r="BS23" s="255"/>
      <c r="BT23" s="255"/>
      <c r="BU23" s="255"/>
      <c r="BV23" s="255"/>
      <c r="BW23" s="255"/>
      <c r="BX23" s="255"/>
      <c r="BY23" s="255"/>
      <c r="BZ23" s="255"/>
      <c r="CA23" s="255"/>
      <c r="CB23" s="255"/>
      <c r="CC23" s="255"/>
      <c r="CD23" s="255"/>
      <c r="CE23" s="255"/>
      <c r="CF23" s="255"/>
      <c r="CG23" s="255"/>
      <c r="CH23" s="255"/>
      <c r="CI23" s="255"/>
      <c r="CJ23" s="255"/>
      <c r="CK23" s="255"/>
      <c r="CL23" s="255"/>
      <c r="CM23" s="256">
        <v>2</v>
      </c>
      <c r="CN23" s="249"/>
      <c r="CO23" s="249"/>
      <c r="CP23" s="250"/>
      <c r="CQ23" s="221"/>
      <c r="CR23" s="221"/>
    </row>
    <row r="24" spans="2:96" s="200" customFormat="1" ht="30" customHeight="1" x14ac:dyDescent="0.15">
      <c r="B24" s="244"/>
      <c r="C24" s="245"/>
      <c r="D24" s="246"/>
      <c r="E24" s="246"/>
      <c r="F24" s="246"/>
      <c r="G24" s="247"/>
      <c r="H24" s="246"/>
      <c r="I24" s="232">
        <f t="shared" si="0"/>
        <v>0</v>
      </c>
      <c r="J24" s="232">
        <f t="shared" si="1"/>
        <v>0</v>
      </c>
      <c r="K24" s="246"/>
      <c r="L24" s="234">
        <f t="shared" si="14"/>
        <v>0</v>
      </c>
      <c r="M24" s="248">
        <f t="shared" si="2"/>
        <v>0</v>
      </c>
      <c r="N24" s="246"/>
      <c r="O24" s="246"/>
      <c r="P24" s="246"/>
      <c r="Q24" s="246"/>
      <c r="R24" s="246"/>
      <c r="S24" s="246"/>
      <c r="T24" s="246"/>
      <c r="U24" s="246"/>
      <c r="V24" s="249"/>
      <c r="W24" s="249"/>
      <c r="X24" s="249"/>
      <c r="Y24" s="250"/>
      <c r="Z24" s="237"/>
      <c r="AA24" s="237"/>
      <c r="AB24" s="251">
        <f t="shared" si="3"/>
        <v>0</v>
      </c>
      <c r="AC24" s="252">
        <f t="shared" si="4"/>
        <v>0</v>
      </c>
      <c r="AD24" s="252">
        <f t="shared" si="5"/>
        <v>0</v>
      </c>
      <c r="AE24" s="252">
        <f t="shared" si="6"/>
        <v>0</v>
      </c>
      <c r="AF24" s="252">
        <f t="shared" si="7"/>
        <v>0</v>
      </c>
      <c r="AG24" s="245"/>
      <c r="AH24" s="253">
        <f t="shared" si="8"/>
        <v>0</v>
      </c>
      <c r="AI24" s="253">
        <f t="shared" si="8"/>
        <v>0</v>
      </c>
      <c r="AJ24" s="246"/>
      <c r="AK24" s="246"/>
      <c r="AL24" s="246"/>
      <c r="AM24" s="246"/>
      <c r="AN24" s="246"/>
      <c r="AO24" s="246"/>
      <c r="AP24" s="246"/>
      <c r="AQ24" s="246"/>
      <c r="AR24" s="246"/>
      <c r="AS24" s="246"/>
      <c r="AT24" s="246"/>
      <c r="AU24" s="246"/>
      <c r="AV24" s="246"/>
      <c r="AW24" s="246"/>
      <c r="AX24" s="246"/>
      <c r="AY24" s="246"/>
      <c r="AZ24" s="246"/>
      <c r="BA24" s="246"/>
      <c r="BB24" s="246"/>
      <c r="BC24" s="246"/>
      <c r="BD24" s="246"/>
      <c r="BE24" s="246"/>
      <c r="BF24" s="246"/>
      <c r="BG24" s="246"/>
      <c r="BH24" s="246"/>
      <c r="BI24" s="246"/>
      <c r="BJ24" s="251">
        <f t="shared" si="9"/>
        <v>0</v>
      </c>
      <c r="BK24" s="252">
        <f t="shared" si="10"/>
        <v>0</v>
      </c>
      <c r="BL24" s="252">
        <f t="shared" si="11"/>
        <v>0</v>
      </c>
      <c r="BM24" s="252">
        <f t="shared" si="12"/>
        <v>0</v>
      </c>
      <c r="BN24" s="252">
        <f t="shared" si="13"/>
        <v>0</v>
      </c>
      <c r="BO24" s="254"/>
      <c r="BP24" s="254"/>
      <c r="BQ24" s="254"/>
      <c r="BR24" s="254"/>
      <c r="BS24" s="255"/>
      <c r="BT24" s="255"/>
      <c r="BU24" s="255"/>
      <c r="BV24" s="255"/>
      <c r="BW24" s="255"/>
      <c r="BX24" s="255"/>
      <c r="BY24" s="255"/>
      <c r="BZ24" s="255"/>
      <c r="CA24" s="255"/>
      <c r="CB24" s="255"/>
      <c r="CC24" s="255"/>
      <c r="CD24" s="255"/>
      <c r="CE24" s="255"/>
      <c r="CF24" s="255"/>
      <c r="CG24" s="255"/>
      <c r="CH24" s="255"/>
      <c r="CI24" s="255"/>
      <c r="CJ24" s="255"/>
      <c r="CK24" s="255"/>
      <c r="CL24" s="255"/>
      <c r="CM24" s="256">
        <v>2</v>
      </c>
      <c r="CN24" s="249"/>
      <c r="CO24" s="249"/>
      <c r="CP24" s="250"/>
      <c r="CQ24" s="221"/>
      <c r="CR24" s="221"/>
    </row>
    <row r="25" spans="2:96" s="200" customFormat="1" ht="30" customHeight="1" x14ac:dyDescent="0.15">
      <c r="B25" s="244"/>
      <c r="C25" s="245"/>
      <c r="D25" s="246"/>
      <c r="E25" s="246"/>
      <c r="F25" s="246"/>
      <c r="G25" s="247"/>
      <c r="H25" s="246"/>
      <c r="I25" s="232">
        <f t="shared" si="0"/>
        <v>0</v>
      </c>
      <c r="J25" s="232">
        <f t="shared" si="1"/>
        <v>0</v>
      </c>
      <c r="K25" s="246"/>
      <c r="L25" s="234">
        <f t="shared" si="14"/>
        <v>0</v>
      </c>
      <c r="M25" s="248">
        <f t="shared" si="2"/>
        <v>0</v>
      </c>
      <c r="N25" s="246"/>
      <c r="O25" s="246"/>
      <c r="P25" s="246"/>
      <c r="Q25" s="246"/>
      <c r="R25" s="246"/>
      <c r="S25" s="246"/>
      <c r="T25" s="246"/>
      <c r="U25" s="246"/>
      <c r="V25" s="249"/>
      <c r="W25" s="249"/>
      <c r="X25" s="249"/>
      <c r="Y25" s="250"/>
      <c r="Z25" s="237"/>
      <c r="AA25" s="237"/>
      <c r="AB25" s="251">
        <f t="shared" si="3"/>
        <v>0</v>
      </c>
      <c r="AC25" s="252">
        <f t="shared" si="4"/>
        <v>0</v>
      </c>
      <c r="AD25" s="252">
        <f t="shared" si="5"/>
        <v>0</v>
      </c>
      <c r="AE25" s="252">
        <f t="shared" si="6"/>
        <v>0</v>
      </c>
      <c r="AF25" s="252">
        <f t="shared" si="7"/>
        <v>0</v>
      </c>
      <c r="AG25" s="245"/>
      <c r="AH25" s="253">
        <f t="shared" si="8"/>
        <v>0</v>
      </c>
      <c r="AI25" s="253">
        <f t="shared" si="8"/>
        <v>0</v>
      </c>
      <c r="AJ25" s="246"/>
      <c r="AK25" s="246"/>
      <c r="AL25" s="246"/>
      <c r="AM25" s="246"/>
      <c r="AN25" s="246"/>
      <c r="AO25" s="246"/>
      <c r="AP25" s="246"/>
      <c r="AQ25" s="246"/>
      <c r="AR25" s="246"/>
      <c r="AS25" s="246"/>
      <c r="AT25" s="246"/>
      <c r="AU25" s="246"/>
      <c r="AV25" s="246"/>
      <c r="AW25" s="246"/>
      <c r="AX25" s="246"/>
      <c r="AY25" s="246"/>
      <c r="AZ25" s="246"/>
      <c r="BA25" s="246"/>
      <c r="BB25" s="246"/>
      <c r="BC25" s="246"/>
      <c r="BD25" s="246"/>
      <c r="BE25" s="246"/>
      <c r="BF25" s="246"/>
      <c r="BG25" s="246"/>
      <c r="BH25" s="246"/>
      <c r="BI25" s="246"/>
      <c r="BJ25" s="251">
        <f t="shared" si="9"/>
        <v>0</v>
      </c>
      <c r="BK25" s="252">
        <f t="shared" si="10"/>
        <v>0</v>
      </c>
      <c r="BL25" s="252">
        <f t="shared" si="11"/>
        <v>0</v>
      </c>
      <c r="BM25" s="252">
        <f t="shared" si="12"/>
        <v>0</v>
      </c>
      <c r="BN25" s="252">
        <f t="shared" si="13"/>
        <v>0</v>
      </c>
      <c r="BO25" s="254"/>
      <c r="BP25" s="254"/>
      <c r="BQ25" s="254"/>
      <c r="BR25" s="254"/>
      <c r="BS25" s="255"/>
      <c r="BT25" s="255"/>
      <c r="BU25" s="255"/>
      <c r="BV25" s="255"/>
      <c r="BW25" s="255"/>
      <c r="BX25" s="255"/>
      <c r="BY25" s="255"/>
      <c r="BZ25" s="255"/>
      <c r="CA25" s="255"/>
      <c r="CB25" s="255"/>
      <c r="CC25" s="255"/>
      <c r="CD25" s="255"/>
      <c r="CE25" s="255"/>
      <c r="CF25" s="255"/>
      <c r="CG25" s="255"/>
      <c r="CH25" s="255"/>
      <c r="CI25" s="255"/>
      <c r="CJ25" s="255"/>
      <c r="CK25" s="255"/>
      <c r="CL25" s="255"/>
      <c r="CM25" s="256">
        <v>2</v>
      </c>
      <c r="CN25" s="249"/>
      <c r="CO25" s="249"/>
      <c r="CP25" s="250"/>
      <c r="CQ25" s="221"/>
      <c r="CR25" s="221"/>
    </row>
    <row r="26" spans="2:96" s="200" customFormat="1" ht="30" customHeight="1" x14ac:dyDescent="0.15">
      <c r="B26" s="244"/>
      <c r="C26" s="245"/>
      <c r="D26" s="246"/>
      <c r="E26" s="246"/>
      <c r="F26" s="246"/>
      <c r="G26" s="247"/>
      <c r="H26" s="246"/>
      <c r="I26" s="232">
        <f t="shared" si="0"/>
        <v>0</v>
      </c>
      <c r="J26" s="232">
        <f t="shared" si="1"/>
        <v>0</v>
      </c>
      <c r="K26" s="246"/>
      <c r="L26" s="234">
        <f t="shared" si="14"/>
        <v>0</v>
      </c>
      <c r="M26" s="248">
        <f t="shared" si="2"/>
        <v>0</v>
      </c>
      <c r="N26" s="246"/>
      <c r="O26" s="246"/>
      <c r="P26" s="246"/>
      <c r="Q26" s="246"/>
      <c r="R26" s="246"/>
      <c r="S26" s="246"/>
      <c r="T26" s="246"/>
      <c r="U26" s="246"/>
      <c r="V26" s="249"/>
      <c r="W26" s="249"/>
      <c r="X26" s="249"/>
      <c r="Y26" s="250"/>
      <c r="Z26" s="237"/>
      <c r="AA26" s="237"/>
      <c r="AB26" s="251">
        <f t="shared" si="3"/>
        <v>0</v>
      </c>
      <c r="AC26" s="252">
        <f t="shared" si="4"/>
        <v>0</v>
      </c>
      <c r="AD26" s="252">
        <f t="shared" si="5"/>
        <v>0</v>
      </c>
      <c r="AE26" s="252">
        <f t="shared" si="6"/>
        <v>0</v>
      </c>
      <c r="AF26" s="252">
        <f t="shared" si="7"/>
        <v>0</v>
      </c>
      <c r="AG26" s="245"/>
      <c r="AH26" s="253">
        <f t="shared" si="8"/>
        <v>0</v>
      </c>
      <c r="AI26" s="253">
        <f t="shared" si="8"/>
        <v>0</v>
      </c>
      <c r="AJ26" s="246"/>
      <c r="AK26" s="246"/>
      <c r="AL26" s="246"/>
      <c r="AM26" s="246"/>
      <c r="AN26" s="246"/>
      <c r="AO26" s="246"/>
      <c r="AP26" s="246"/>
      <c r="AQ26" s="246"/>
      <c r="AR26" s="246"/>
      <c r="AS26" s="246"/>
      <c r="AT26" s="246"/>
      <c r="AU26" s="246"/>
      <c r="AV26" s="246"/>
      <c r="AW26" s="246"/>
      <c r="AX26" s="246"/>
      <c r="AY26" s="246"/>
      <c r="AZ26" s="246"/>
      <c r="BA26" s="246"/>
      <c r="BB26" s="246"/>
      <c r="BC26" s="246"/>
      <c r="BD26" s="246"/>
      <c r="BE26" s="246"/>
      <c r="BF26" s="246"/>
      <c r="BG26" s="246"/>
      <c r="BH26" s="246"/>
      <c r="BI26" s="246"/>
      <c r="BJ26" s="251">
        <f t="shared" si="9"/>
        <v>0</v>
      </c>
      <c r="BK26" s="252">
        <f t="shared" si="10"/>
        <v>0</v>
      </c>
      <c r="BL26" s="252">
        <f t="shared" si="11"/>
        <v>0</v>
      </c>
      <c r="BM26" s="252">
        <f t="shared" si="12"/>
        <v>0</v>
      </c>
      <c r="BN26" s="252">
        <f t="shared" si="13"/>
        <v>0</v>
      </c>
      <c r="BO26" s="254"/>
      <c r="BP26" s="254"/>
      <c r="BQ26" s="254"/>
      <c r="BR26" s="254"/>
      <c r="BS26" s="255"/>
      <c r="BT26" s="255"/>
      <c r="BU26" s="255"/>
      <c r="BV26" s="255"/>
      <c r="BW26" s="255"/>
      <c r="BX26" s="255"/>
      <c r="BY26" s="255"/>
      <c r="BZ26" s="255"/>
      <c r="CA26" s="255"/>
      <c r="CB26" s="255"/>
      <c r="CC26" s="255"/>
      <c r="CD26" s="255"/>
      <c r="CE26" s="255"/>
      <c r="CF26" s="255"/>
      <c r="CG26" s="255"/>
      <c r="CH26" s="255"/>
      <c r="CI26" s="255"/>
      <c r="CJ26" s="255"/>
      <c r="CK26" s="255"/>
      <c r="CL26" s="255"/>
      <c r="CM26" s="256">
        <v>2</v>
      </c>
      <c r="CN26" s="249"/>
      <c r="CO26" s="249"/>
      <c r="CP26" s="250"/>
      <c r="CQ26" s="221"/>
      <c r="CR26" s="221"/>
    </row>
    <row r="27" spans="2:96" s="200" customFormat="1" ht="30" customHeight="1" x14ac:dyDescent="0.15">
      <c r="B27" s="244"/>
      <c r="C27" s="245"/>
      <c r="D27" s="246"/>
      <c r="E27" s="246"/>
      <c r="F27" s="246"/>
      <c r="G27" s="247"/>
      <c r="H27" s="246"/>
      <c r="I27" s="232">
        <f t="shared" si="0"/>
        <v>0</v>
      </c>
      <c r="J27" s="232">
        <f t="shared" si="1"/>
        <v>0</v>
      </c>
      <c r="K27" s="246"/>
      <c r="L27" s="234">
        <f t="shared" si="14"/>
        <v>0</v>
      </c>
      <c r="M27" s="248">
        <f t="shared" si="2"/>
        <v>0</v>
      </c>
      <c r="N27" s="246"/>
      <c r="O27" s="246"/>
      <c r="P27" s="246"/>
      <c r="Q27" s="246"/>
      <c r="R27" s="246"/>
      <c r="S27" s="246"/>
      <c r="T27" s="246"/>
      <c r="U27" s="246"/>
      <c r="V27" s="249"/>
      <c r="W27" s="249"/>
      <c r="X27" s="249"/>
      <c r="Y27" s="250"/>
      <c r="Z27" s="237"/>
      <c r="AA27" s="237"/>
      <c r="AB27" s="251">
        <f t="shared" si="3"/>
        <v>0</v>
      </c>
      <c r="AC27" s="252">
        <f t="shared" si="4"/>
        <v>0</v>
      </c>
      <c r="AD27" s="252">
        <f t="shared" si="5"/>
        <v>0</v>
      </c>
      <c r="AE27" s="252">
        <f t="shared" si="6"/>
        <v>0</v>
      </c>
      <c r="AF27" s="252">
        <f t="shared" si="7"/>
        <v>0</v>
      </c>
      <c r="AG27" s="245"/>
      <c r="AH27" s="253">
        <f t="shared" si="8"/>
        <v>0</v>
      </c>
      <c r="AI27" s="253">
        <f t="shared" si="8"/>
        <v>0</v>
      </c>
      <c r="AJ27" s="246"/>
      <c r="AK27" s="246"/>
      <c r="AL27" s="246"/>
      <c r="AM27" s="246"/>
      <c r="AN27" s="246"/>
      <c r="AO27" s="246"/>
      <c r="AP27" s="246"/>
      <c r="AQ27" s="246"/>
      <c r="AR27" s="246"/>
      <c r="AS27" s="246"/>
      <c r="AT27" s="246"/>
      <c r="AU27" s="246"/>
      <c r="AV27" s="246"/>
      <c r="AW27" s="246"/>
      <c r="AX27" s="246"/>
      <c r="AY27" s="246"/>
      <c r="AZ27" s="246"/>
      <c r="BA27" s="246"/>
      <c r="BB27" s="246"/>
      <c r="BC27" s="246"/>
      <c r="BD27" s="246"/>
      <c r="BE27" s="246"/>
      <c r="BF27" s="246"/>
      <c r="BG27" s="246"/>
      <c r="BH27" s="246"/>
      <c r="BI27" s="246"/>
      <c r="BJ27" s="251">
        <f t="shared" si="9"/>
        <v>0</v>
      </c>
      <c r="BK27" s="252">
        <f t="shared" si="10"/>
        <v>0</v>
      </c>
      <c r="BL27" s="252">
        <f t="shared" si="11"/>
        <v>0</v>
      </c>
      <c r="BM27" s="252">
        <f t="shared" si="12"/>
        <v>0</v>
      </c>
      <c r="BN27" s="252">
        <f t="shared" si="13"/>
        <v>0</v>
      </c>
      <c r="BO27" s="254"/>
      <c r="BP27" s="254"/>
      <c r="BQ27" s="254"/>
      <c r="BR27" s="254"/>
      <c r="BS27" s="255"/>
      <c r="BT27" s="255"/>
      <c r="BU27" s="255"/>
      <c r="BV27" s="255"/>
      <c r="BW27" s="255"/>
      <c r="BX27" s="255"/>
      <c r="BY27" s="255"/>
      <c r="BZ27" s="255"/>
      <c r="CA27" s="255"/>
      <c r="CB27" s="255"/>
      <c r="CC27" s="255"/>
      <c r="CD27" s="255"/>
      <c r="CE27" s="255"/>
      <c r="CF27" s="255"/>
      <c r="CG27" s="255"/>
      <c r="CH27" s="255"/>
      <c r="CI27" s="255"/>
      <c r="CJ27" s="255"/>
      <c r="CK27" s="255"/>
      <c r="CL27" s="255"/>
      <c r="CM27" s="256">
        <v>2</v>
      </c>
      <c r="CN27" s="249"/>
      <c r="CO27" s="249"/>
      <c r="CP27" s="250"/>
      <c r="CQ27" s="221"/>
      <c r="CR27" s="221"/>
    </row>
    <row r="28" spans="2:96" s="200" customFormat="1" ht="30" customHeight="1" x14ac:dyDescent="0.15">
      <c r="B28" s="244"/>
      <c r="C28" s="245"/>
      <c r="D28" s="246"/>
      <c r="E28" s="246"/>
      <c r="F28" s="246"/>
      <c r="G28" s="247"/>
      <c r="H28" s="246"/>
      <c r="I28" s="232">
        <f t="shared" si="0"/>
        <v>0</v>
      </c>
      <c r="J28" s="232">
        <f t="shared" si="1"/>
        <v>0</v>
      </c>
      <c r="K28" s="246"/>
      <c r="L28" s="234">
        <f t="shared" si="14"/>
        <v>0</v>
      </c>
      <c r="M28" s="248">
        <f t="shared" si="2"/>
        <v>0</v>
      </c>
      <c r="N28" s="246"/>
      <c r="O28" s="246"/>
      <c r="P28" s="246"/>
      <c r="Q28" s="246"/>
      <c r="R28" s="246"/>
      <c r="S28" s="246"/>
      <c r="T28" s="246"/>
      <c r="U28" s="246"/>
      <c r="V28" s="249"/>
      <c r="W28" s="249"/>
      <c r="X28" s="249"/>
      <c r="Y28" s="250"/>
      <c r="Z28" s="237"/>
      <c r="AA28" s="237"/>
      <c r="AB28" s="251">
        <f t="shared" si="3"/>
        <v>0</v>
      </c>
      <c r="AC28" s="252">
        <f t="shared" si="4"/>
        <v>0</v>
      </c>
      <c r="AD28" s="252">
        <f t="shared" si="5"/>
        <v>0</v>
      </c>
      <c r="AE28" s="252">
        <f t="shared" si="6"/>
        <v>0</v>
      </c>
      <c r="AF28" s="252">
        <f t="shared" si="7"/>
        <v>0</v>
      </c>
      <c r="AG28" s="245"/>
      <c r="AH28" s="253">
        <f t="shared" si="8"/>
        <v>0</v>
      </c>
      <c r="AI28" s="253">
        <f t="shared" si="8"/>
        <v>0</v>
      </c>
      <c r="AJ28" s="246"/>
      <c r="AK28" s="246"/>
      <c r="AL28" s="246"/>
      <c r="AM28" s="246"/>
      <c r="AN28" s="246"/>
      <c r="AO28" s="246"/>
      <c r="AP28" s="246"/>
      <c r="AQ28" s="246"/>
      <c r="AR28" s="246"/>
      <c r="AS28" s="246"/>
      <c r="AT28" s="246"/>
      <c r="AU28" s="246"/>
      <c r="AV28" s="246"/>
      <c r="AW28" s="246"/>
      <c r="AX28" s="246"/>
      <c r="AY28" s="246"/>
      <c r="AZ28" s="246"/>
      <c r="BA28" s="246"/>
      <c r="BB28" s="246"/>
      <c r="BC28" s="246"/>
      <c r="BD28" s="246"/>
      <c r="BE28" s="246"/>
      <c r="BF28" s="246"/>
      <c r="BG28" s="246"/>
      <c r="BH28" s="246"/>
      <c r="BI28" s="246"/>
      <c r="BJ28" s="251">
        <f t="shared" si="9"/>
        <v>0</v>
      </c>
      <c r="BK28" s="252">
        <f t="shared" si="10"/>
        <v>0</v>
      </c>
      <c r="BL28" s="252">
        <f t="shared" si="11"/>
        <v>0</v>
      </c>
      <c r="BM28" s="252">
        <f t="shared" si="12"/>
        <v>0</v>
      </c>
      <c r="BN28" s="252">
        <f t="shared" si="13"/>
        <v>0</v>
      </c>
      <c r="BO28" s="254"/>
      <c r="BP28" s="254"/>
      <c r="BQ28" s="254"/>
      <c r="BR28" s="254"/>
      <c r="BS28" s="255"/>
      <c r="BT28" s="255"/>
      <c r="BU28" s="255"/>
      <c r="BV28" s="255"/>
      <c r="BW28" s="255"/>
      <c r="BX28" s="255"/>
      <c r="BY28" s="255"/>
      <c r="BZ28" s="255"/>
      <c r="CA28" s="255"/>
      <c r="CB28" s="255"/>
      <c r="CC28" s="255"/>
      <c r="CD28" s="255"/>
      <c r="CE28" s="255"/>
      <c r="CF28" s="255"/>
      <c r="CG28" s="255"/>
      <c r="CH28" s="255"/>
      <c r="CI28" s="255"/>
      <c r="CJ28" s="255"/>
      <c r="CK28" s="255"/>
      <c r="CL28" s="255"/>
      <c r="CM28" s="256">
        <v>2</v>
      </c>
      <c r="CN28" s="249"/>
      <c r="CO28" s="249"/>
      <c r="CP28" s="250"/>
      <c r="CQ28" s="221"/>
      <c r="CR28" s="221"/>
    </row>
    <row r="29" spans="2:96" s="200" customFormat="1" ht="30" customHeight="1" x14ac:dyDescent="0.15">
      <c r="B29" s="244"/>
      <c r="C29" s="245"/>
      <c r="D29" s="246"/>
      <c r="E29" s="246"/>
      <c r="F29" s="246"/>
      <c r="G29" s="247"/>
      <c r="H29" s="246"/>
      <c r="I29" s="232">
        <f t="shared" si="0"/>
        <v>0</v>
      </c>
      <c r="J29" s="232">
        <f t="shared" si="1"/>
        <v>0</v>
      </c>
      <c r="K29" s="246"/>
      <c r="L29" s="234">
        <f t="shared" si="14"/>
        <v>0</v>
      </c>
      <c r="M29" s="248">
        <f t="shared" si="2"/>
        <v>0</v>
      </c>
      <c r="N29" s="246"/>
      <c r="O29" s="246"/>
      <c r="P29" s="246"/>
      <c r="Q29" s="246"/>
      <c r="R29" s="246"/>
      <c r="S29" s="246"/>
      <c r="T29" s="246"/>
      <c r="U29" s="246"/>
      <c r="V29" s="249"/>
      <c r="W29" s="249"/>
      <c r="X29" s="249"/>
      <c r="Y29" s="250"/>
      <c r="Z29" s="237"/>
      <c r="AA29" s="237"/>
      <c r="AB29" s="251">
        <f t="shared" si="3"/>
        <v>0</v>
      </c>
      <c r="AC29" s="252">
        <f t="shared" si="4"/>
        <v>0</v>
      </c>
      <c r="AD29" s="252">
        <f t="shared" si="5"/>
        <v>0</v>
      </c>
      <c r="AE29" s="252">
        <f t="shared" si="6"/>
        <v>0</v>
      </c>
      <c r="AF29" s="252">
        <f t="shared" si="7"/>
        <v>0</v>
      </c>
      <c r="AG29" s="245"/>
      <c r="AH29" s="253">
        <f t="shared" si="8"/>
        <v>0</v>
      </c>
      <c r="AI29" s="253">
        <f t="shared" si="8"/>
        <v>0</v>
      </c>
      <c r="AJ29" s="246"/>
      <c r="AK29" s="246"/>
      <c r="AL29" s="246"/>
      <c r="AM29" s="246"/>
      <c r="AN29" s="246"/>
      <c r="AO29" s="246"/>
      <c r="AP29" s="246"/>
      <c r="AQ29" s="246"/>
      <c r="AR29" s="246"/>
      <c r="AS29" s="246"/>
      <c r="AT29" s="246"/>
      <c r="AU29" s="246"/>
      <c r="AV29" s="246"/>
      <c r="AW29" s="246"/>
      <c r="AX29" s="246"/>
      <c r="AY29" s="246"/>
      <c r="AZ29" s="246"/>
      <c r="BA29" s="246"/>
      <c r="BB29" s="246"/>
      <c r="BC29" s="246"/>
      <c r="BD29" s="246"/>
      <c r="BE29" s="246"/>
      <c r="BF29" s="246"/>
      <c r="BG29" s="246"/>
      <c r="BH29" s="246"/>
      <c r="BI29" s="246"/>
      <c r="BJ29" s="251">
        <f t="shared" si="9"/>
        <v>0</v>
      </c>
      <c r="BK29" s="252">
        <f t="shared" si="10"/>
        <v>0</v>
      </c>
      <c r="BL29" s="252">
        <f t="shared" si="11"/>
        <v>0</v>
      </c>
      <c r="BM29" s="252">
        <f t="shared" si="12"/>
        <v>0</v>
      </c>
      <c r="BN29" s="252">
        <f t="shared" si="13"/>
        <v>0</v>
      </c>
      <c r="BO29" s="254"/>
      <c r="BP29" s="254"/>
      <c r="BQ29" s="254"/>
      <c r="BR29" s="254"/>
      <c r="BS29" s="255"/>
      <c r="BT29" s="255"/>
      <c r="BU29" s="255"/>
      <c r="BV29" s="255"/>
      <c r="BW29" s="255"/>
      <c r="BX29" s="255"/>
      <c r="BY29" s="255"/>
      <c r="BZ29" s="255"/>
      <c r="CA29" s="255"/>
      <c r="CB29" s="255"/>
      <c r="CC29" s="255"/>
      <c r="CD29" s="255"/>
      <c r="CE29" s="255"/>
      <c r="CF29" s="255"/>
      <c r="CG29" s="255"/>
      <c r="CH29" s="255"/>
      <c r="CI29" s="255"/>
      <c r="CJ29" s="255"/>
      <c r="CK29" s="255"/>
      <c r="CL29" s="255"/>
      <c r="CM29" s="256">
        <v>2</v>
      </c>
      <c r="CN29" s="249"/>
      <c r="CO29" s="249"/>
      <c r="CP29" s="250"/>
      <c r="CQ29" s="221"/>
      <c r="CR29" s="221"/>
    </row>
    <row r="30" spans="2:96" s="200" customFormat="1" ht="30" customHeight="1" x14ac:dyDescent="0.15">
      <c r="B30" s="244"/>
      <c r="C30" s="245"/>
      <c r="D30" s="246"/>
      <c r="E30" s="246"/>
      <c r="F30" s="246"/>
      <c r="G30" s="247"/>
      <c r="H30" s="246"/>
      <c r="I30" s="232">
        <f t="shared" si="0"/>
        <v>0</v>
      </c>
      <c r="J30" s="232">
        <f t="shared" si="1"/>
        <v>0</v>
      </c>
      <c r="K30" s="246"/>
      <c r="L30" s="234">
        <f t="shared" si="14"/>
        <v>0</v>
      </c>
      <c r="M30" s="248">
        <f t="shared" si="2"/>
        <v>0</v>
      </c>
      <c r="N30" s="246"/>
      <c r="O30" s="246"/>
      <c r="P30" s="246"/>
      <c r="Q30" s="246"/>
      <c r="R30" s="246"/>
      <c r="S30" s="246"/>
      <c r="T30" s="246"/>
      <c r="U30" s="246"/>
      <c r="V30" s="249"/>
      <c r="W30" s="249"/>
      <c r="X30" s="249"/>
      <c r="Y30" s="250"/>
      <c r="Z30" s="237"/>
      <c r="AA30" s="237"/>
      <c r="AB30" s="251">
        <f t="shared" si="3"/>
        <v>0</v>
      </c>
      <c r="AC30" s="252">
        <f t="shared" si="4"/>
        <v>0</v>
      </c>
      <c r="AD30" s="252">
        <f t="shared" si="5"/>
        <v>0</v>
      </c>
      <c r="AE30" s="252">
        <f t="shared" si="6"/>
        <v>0</v>
      </c>
      <c r="AF30" s="252">
        <f t="shared" si="7"/>
        <v>0</v>
      </c>
      <c r="AG30" s="245"/>
      <c r="AH30" s="253">
        <f t="shared" si="8"/>
        <v>0</v>
      </c>
      <c r="AI30" s="253">
        <f t="shared" si="8"/>
        <v>0</v>
      </c>
      <c r="AJ30" s="246"/>
      <c r="AK30" s="246"/>
      <c r="AL30" s="246"/>
      <c r="AM30" s="246"/>
      <c r="AN30" s="246"/>
      <c r="AO30" s="246"/>
      <c r="AP30" s="246"/>
      <c r="AQ30" s="246"/>
      <c r="AR30" s="246"/>
      <c r="AS30" s="246"/>
      <c r="AT30" s="246"/>
      <c r="AU30" s="246"/>
      <c r="AV30" s="246"/>
      <c r="AW30" s="246"/>
      <c r="AX30" s="246"/>
      <c r="AY30" s="246"/>
      <c r="AZ30" s="246"/>
      <c r="BA30" s="246"/>
      <c r="BB30" s="246"/>
      <c r="BC30" s="246"/>
      <c r="BD30" s="246"/>
      <c r="BE30" s="246"/>
      <c r="BF30" s="246"/>
      <c r="BG30" s="246"/>
      <c r="BH30" s="246"/>
      <c r="BI30" s="246"/>
      <c r="BJ30" s="251">
        <f t="shared" si="9"/>
        <v>0</v>
      </c>
      <c r="BK30" s="252">
        <f t="shared" si="10"/>
        <v>0</v>
      </c>
      <c r="BL30" s="252">
        <f t="shared" si="11"/>
        <v>0</v>
      </c>
      <c r="BM30" s="252">
        <f t="shared" si="12"/>
        <v>0</v>
      </c>
      <c r="BN30" s="252">
        <f t="shared" si="13"/>
        <v>0</v>
      </c>
      <c r="BO30" s="254"/>
      <c r="BP30" s="254"/>
      <c r="BQ30" s="254"/>
      <c r="BR30" s="254"/>
      <c r="BS30" s="255"/>
      <c r="BT30" s="255"/>
      <c r="BU30" s="255"/>
      <c r="BV30" s="255"/>
      <c r="BW30" s="255"/>
      <c r="BX30" s="255"/>
      <c r="BY30" s="255"/>
      <c r="BZ30" s="255"/>
      <c r="CA30" s="255"/>
      <c r="CB30" s="255"/>
      <c r="CC30" s="255"/>
      <c r="CD30" s="255"/>
      <c r="CE30" s="255"/>
      <c r="CF30" s="255"/>
      <c r="CG30" s="255"/>
      <c r="CH30" s="255"/>
      <c r="CI30" s="255"/>
      <c r="CJ30" s="255"/>
      <c r="CK30" s="255"/>
      <c r="CL30" s="255"/>
      <c r="CM30" s="256">
        <v>2</v>
      </c>
      <c r="CN30" s="249"/>
      <c r="CO30" s="249"/>
      <c r="CP30" s="250"/>
      <c r="CQ30" s="221"/>
      <c r="CR30" s="221"/>
    </row>
    <row r="31" spans="2:96" s="200" customFormat="1" ht="30" customHeight="1" x14ac:dyDescent="0.15">
      <c r="B31" s="244"/>
      <c r="C31" s="245"/>
      <c r="D31" s="246"/>
      <c r="E31" s="246"/>
      <c r="F31" s="246"/>
      <c r="G31" s="247"/>
      <c r="H31" s="246"/>
      <c r="I31" s="232">
        <f t="shared" si="0"/>
        <v>0</v>
      </c>
      <c r="J31" s="232">
        <f t="shared" si="1"/>
        <v>0</v>
      </c>
      <c r="K31" s="246"/>
      <c r="L31" s="234">
        <f t="shared" si="14"/>
        <v>0</v>
      </c>
      <c r="M31" s="248">
        <f t="shared" si="2"/>
        <v>0</v>
      </c>
      <c r="N31" s="246"/>
      <c r="O31" s="246"/>
      <c r="P31" s="246"/>
      <c r="Q31" s="246"/>
      <c r="R31" s="246"/>
      <c r="S31" s="246"/>
      <c r="T31" s="246"/>
      <c r="U31" s="246"/>
      <c r="V31" s="249"/>
      <c r="W31" s="249"/>
      <c r="X31" s="249"/>
      <c r="Y31" s="250"/>
      <c r="Z31" s="237"/>
      <c r="AA31" s="237"/>
      <c r="AB31" s="251">
        <f t="shared" si="3"/>
        <v>0</v>
      </c>
      <c r="AC31" s="252">
        <f t="shared" si="4"/>
        <v>0</v>
      </c>
      <c r="AD31" s="252">
        <f t="shared" si="5"/>
        <v>0</v>
      </c>
      <c r="AE31" s="252">
        <f t="shared" si="6"/>
        <v>0</v>
      </c>
      <c r="AF31" s="252">
        <f t="shared" si="7"/>
        <v>0</v>
      </c>
      <c r="AG31" s="245"/>
      <c r="AH31" s="253">
        <f t="shared" si="8"/>
        <v>0</v>
      </c>
      <c r="AI31" s="253">
        <f t="shared" si="8"/>
        <v>0</v>
      </c>
      <c r="AJ31" s="246"/>
      <c r="AK31" s="246"/>
      <c r="AL31" s="246"/>
      <c r="AM31" s="246"/>
      <c r="AN31" s="246"/>
      <c r="AO31" s="246"/>
      <c r="AP31" s="246"/>
      <c r="AQ31" s="246"/>
      <c r="AR31" s="246"/>
      <c r="AS31" s="246"/>
      <c r="AT31" s="246"/>
      <c r="AU31" s="246"/>
      <c r="AV31" s="246"/>
      <c r="AW31" s="246"/>
      <c r="AX31" s="246"/>
      <c r="AY31" s="246"/>
      <c r="AZ31" s="246"/>
      <c r="BA31" s="246"/>
      <c r="BB31" s="246"/>
      <c r="BC31" s="246"/>
      <c r="BD31" s="246"/>
      <c r="BE31" s="246"/>
      <c r="BF31" s="246"/>
      <c r="BG31" s="246"/>
      <c r="BH31" s="246"/>
      <c r="BI31" s="246"/>
      <c r="BJ31" s="251">
        <f t="shared" si="9"/>
        <v>0</v>
      </c>
      <c r="BK31" s="252">
        <f t="shared" si="10"/>
        <v>0</v>
      </c>
      <c r="BL31" s="252">
        <f t="shared" si="11"/>
        <v>0</v>
      </c>
      <c r="BM31" s="252">
        <f t="shared" si="12"/>
        <v>0</v>
      </c>
      <c r="BN31" s="252">
        <f t="shared" si="13"/>
        <v>0</v>
      </c>
      <c r="BO31" s="254"/>
      <c r="BP31" s="254"/>
      <c r="BQ31" s="254"/>
      <c r="BR31" s="254"/>
      <c r="BS31" s="255"/>
      <c r="BT31" s="255"/>
      <c r="BU31" s="255"/>
      <c r="BV31" s="255"/>
      <c r="BW31" s="255"/>
      <c r="BX31" s="255"/>
      <c r="BY31" s="255"/>
      <c r="BZ31" s="255"/>
      <c r="CA31" s="255"/>
      <c r="CB31" s="255"/>
      <c r="CC31" s="255"/>
      <c r="CD31" s="255"/>
      <c r="CE31" s="255"/>
      <c r="CF31" s="255"/>
      <c r="CG31" s="255"/>
      <c r="CH31" s="255"/>
      <c r="CI31" s="255"/>
      <c r="CJ31" s="255"/>
      <c r="CK31" s="255"/>
      <c r="CL31" s="255"/>
      <c r="CM31" s="256">
        <v>2</v>
      </c>
      <c r="CN31" s="249"/>
      <c r="CO31" s="249"/>
      <c r="CP31" s="250"/>
      <c r="CQ31" s="221"/>
      <c r="CR31" s="221"/>
    </row>
    <row r="32" spans="2:96" s="200" customFormat="1" ht="30" customHeight="1" x14ac:dyDescent="0.15">
      <c r="B32" s="244"/>
      <c r="C32" s="245"/>
      <c r="D32" s="246"/>
      <c r="E32" s="246"/>
      <c r="F32" s="246"/>
      <c r="G32" s="247"/>
      <c r="H32" s="246"/>
      <c r="I32" s="232">
        <f t="shared" si="0"/>
        <v>0</v>
      </c>
      <c r="J32" s="232">
        <f t="shared" si="1"/>
        <v>0</v>
      </c>
      <c r="K32" s="246"/>
      <c r="L32" s="234">
        <f t="shared" si="14"/>
        <v>0</v>
      </c>
      <c r="M32" s="248">
        <f t="shared" si="2"/>
        <v>0</v>
      </c>
      <c r="N32" s="246"/>
      <c r="O32" s="246"/>
      <c r="P32" s="246"/>
      <c r="Q32" s="246"/>
      <c r="R32" s="246"/>
      <c r="S32" s="246"/>
      <c r="T32" s="246"/>
      <c r="U32" s="246"/>
      <c r="V32" s="249"/>
      <c r="W32" s="249"/>
      <c r="X32" s="249"/>
      <c r="Y32" s="250"/>
      <c r="Z32" s="237"/>
      <c r="AA32" s="237"/>
      <c r="AB32" s="251">
        <f t="shared" si="3"/>
        <v>0</v>
      </c>
      <c r="AC32" s="252">
        <f t="shared" si="4"/>
        <v>0</v>
      </c>
      <c r="AD32" s="252">
        <f t="shared" si="5"/>
        <v>0</v>
      </c>
      <c r="AE32" s="252">
        <f t="shared" si="6"/>
        <v>0</v>
      </c>
      <c r="AF32" s="252">
        <f t="shared" si="7"/>
        <v>0</v>
      </c>
      <c r="AG32" s="245"/>
      <c r="AH32" s="253">
        <f t="shared" si="8"/>
        <v>0</v>
      </c>
      <c r="AI32" s="253">
        <f t="shared" si="8"/>
        <v>0</v>
      </c>
      <c r="AJ32" s="246"/>
      <c r="AK32" s="246"/>
      <c r="AL32" s="246"/>
      <c r="AM32" s="246"/>
      <c r="AN32" s="246"/>
      <c r="AO32" s="246"/>
      <c r="AP32" s="246"/>
      <c r="AQ32" s="246"/>
      <c r="AR32" s="246"/>
      <c r="AS32" s="246"/>
      <c r="AT32" s="246"/>
      <c r="AU32" s="246"/>
      <c r="AV32" s="246"/>
      <c r="AW32" s="246"/>
      <c r="AX32" s="246"/>
      <c r="AY32" s="246"/>
      <c r="AZ32" s="246"/>
      <c r="BA32" s="246"/>
      <c r="BB32" s="246"/>
      <c r="BC32" s="246"/>
      <c r="BD32" s="246"/>
      <c r="BE32" s="246"/>
      <c r="BF32" s="246"/>
      <c r="BG32" s="246"/>
      <c r="BH32" s="246"/>
      <c r="BI32" s="246"/>
      <c r="BJ32" s="251">
        <f t="shared" si="9"/>
        <v>0</v>
      </c>
      <c r="BK32" s="252">
        <f t="shared" si="10"/>
        <v>0</v>
      </c>
      <c r="BL32" s="252">
        <f t="shared" si="11"/>
        <v>0</v>
      </c>
      <c r="BM32" s="252">
        <f t="shared" si="12"/>
        <v>0</v>
      </c>
      <c r="BN32" s="252">
        <f t="shared" si="13"/>
        <v>0</v>
      </c>
      <c r="BO32" s="254"/>
      <c r="BP32" s="254"/>
      <c r="BQ32" s="254"/>
      <c r="BR32" s="254"/>
      <c r="BS32" s="255"/>
      <c r="BT32" s="255"/>
      <c r="BU32" s="255"/>
      <c r="BV32" s="255"/>
      <c r="BW32" s="255"/>
      <c r="BX32" s="255"/>
      <c r="BY32" s="255"/>
      <c r="BZ32" s="255"/>
      <c r="CA32" s="255"/>
      <c r="CB32" s="255"/>
      <c r="CC32" s="255"/>
      <c r="CD32" s="255"/>
      <c r="CE32" s="255"/>
      <c r="CF32" s="255"/>
      <c r="CG32" s="255"/>
      <c r="CH32" s="255"/>
      <c r="CI32" s="255"/>
      <c r="CJ32" s="255"/>
      <c r="CK32" s="255"/>
      <c r="CL32" s="255"/>
      <c r="CM32" s="256">
        <v>2</v>
      </c>
      <c r="CN32" s="249"/>
      <c r="CO32" s="249"/>
      <c r="CP32" s="250"/>
      <c r="CQ32" s="221"/>
      <c r="CR32" s="221"/>
    </row>
    <row r="33" spans="2:97" s="200" customFormat="1" ht="30" customHeight="1" x14ac:dyDescent="0.15">
      <c r="B33" s="244"/>
      <c r="C33" s="245"/>
      <c r="D33" s="246"/>
      <c r="E33" s="246"/>
      <c r="F33" s="246"/>
      <c r="G33" s="247"/>
      <c r="H33" s="246"/>
      <c r="I33" s="232">
        <f t="shared" si="0"/>
        <v>0</v>
      </c>
      <c r="J33" s="232">
        <f t="shared" si="1"/>
        <v>0</v>
      </c>
      <c r="K33" s="246"/>
      <c r="L33" s="234">
        <f t="shared" si="14"/>
        <v>0</v>
      </c>
      <c r="M33" s="248">
        <f t="shared" si="2"/>
        <v>0</v>
      </c>
      <c r="N33" s="246"/>
      <c r="O33" s="246"/>
      <c r="P33" s="246"/>
      <c r="Q33" s="246"/>
      <c r="R33" s="246"/>
      <c r="S33" s="246"/>
      <c r="T33" s="246"/>
      <c r="U33" s="246"/>
      <c r="V33" s="249"/>
      <c r="W33" s="249"/>
      <c r="X33" s="249"/>
      <c r="Y33" s="250"/>
      <c r="Z33" s="237"/>
      <c r="AA33" s="237"/>
      <c r="AB33" s="251">
        <f t="shared" si="3"/>
        <v>0</v>
      </c>
      <c r="AC33" s="252">
        <f t="shared" si="4"/>
        <v>0</v>
      </c>
      <c r="AD33" s="252">
        <f t="shared" si="5"/>
        <v>0</v>
      </c>
      <c r="AE33" s="252">
        <f t="shared" si="6"/>
        <v>0</v>
      </c>
      <c r="AF33" s="252">
        <f t="shared" si="7"/>
        <v>0</v>
      </c>
      <c r="AG33" s="245"/>
      <c r="AH33" s="253">
        <f t="shared" si="8"/>
        <v>0</v>
      </c>
      <c r="AI33" s="253">
        <f t="shared" si="8"/>
        <v>0</v>
      </c>
      <c r="AJ33" s="246"/>
      <c r="AK33" s="246"/>
      <c r="AL33" s="246"/>
      <c r="AM33" s="246"/>
      <c r="AN33" s="246"/>
      <c r="AO33" s="246"/>
      <c r="AP33" s="246"/>
      <c r="AQ33" s="246"/>
      <c r="AR33" s="246"/>
      <c r="AS33" s="246"/>
      <c r="AT33" s="246"/>
      <c r="AU33" s="246"/>
      <c r="AV33" s="246"/>
      <c r="AW33" s="246"/>
      <c r="AX33" s="246"/>
      <c r="AY33" s="246"/>
      <c r="AZ33" s="246"/>
      <c r="BA33" s="246"/>
      <c r="BB33" s="246"/>
      <c r="BC33" s="246"/>
      <c r="BD33" s="246"/>
      <c r="BE33" s="246"/>
      <c r="BF33" s="246"/>
      <c r="BG33" s="246"/>
      <c r="BH33" s="246"/>
      <c r="BI33" s="246"/>
      <c r="BJ33" s="251">
        <f t="shared" si="9"/>
        <v>0</v>
      </c>
      <c r="BK33" s="252">
        <f t="shared" si="10"/>
        <v>0</v>
      </c>
      <c r="BL33" s="252">
        <f t="shared" si="11"/>
        <v>0</v>
      </c>
      <c r="BM33" s="252">
        <f t="shared" si="12"/>
        <v>0</v>
      </c>
      <c r="BN33" s="252">
        <f t="shared" si="13"/>
        <v>0</v>
      </c>
      <c r="BO33" s="254"/>
      <c r="BP33" s="254"/>
      <c r="BQ33" s="254"/>
      <c r="BR33" s="254"/>
      <c r="BS33" s="255"/>
      <c r="BT33" s="255"/>
      <c r="BU33" s="255"/>
      <c r="BV33" s="255"/>
      <c r="BW33" s="255"/>
      <c r="BX33" s="255"/>
      <c r="BY33" s="255"/>
      <c r="BZ33" s="255"/>
      <c r="CA33" s="255"/>
      <c r="CB33" s="255"/>
      <c r="CC33" s="255"/>
      <c r="CD33" s="255"/>
      <c r="CE33" s="255"/>
      <c r="CF33" s="255"/>
      <c r="CG33" s="255"/>
      <c r="CH33" s="255"/>
      <c r="CI33" s="255"/>
      <c r="CJ33" s="255"/>
      <c r="CK33" s="255"/>
      <c r="CL33" s="255"/>
      <c r="CM33" s="256">
        <v>2</v>
      </c>
      <c r="CN33" s="249"/>
      <c r="CO33" s="249"/>
      <c r="CP33" s="250"/>
      <c r="CQ33" s="176"/>
      <c r="CR33" s="176"/>
      <c r="CS33" s="177"/>
    </row>
    <row r="34" spans="2:97" ht="21" customHeight="1" x14ac:dyDescent="0.15">
      <c r="B34" s="257"/>
      <c r="C34" s="257"/>
      <c r="D34" s="257"/>
      <c r="E34" s="257"/>
      <c r="F34" s="257"/>
      <c r="G34" s="257"/>
      <c r="H34" s="257"/>
      <c r="I34" s="258">
        <f t="shared" ref="I34:I97" si="15">L34+AH34</f>
        <v>0</v>
      </c>
      <c r="J34" s="258">
        <f t="shared" ref="J34:J97" si="16">M34+AI34</f>
        <v>0</v>
      </c>
      <c r="K34" s="257"/>
      <c r="L34" s="257">
        <f t="shared" ref="L34:M77" si="17">SUMIF($N$1:$U$1,L$1,$N34:$U34)</f>
        <v>0</v>
      </c>
      <c r="M34" s="257">
        <f t="shared" si="2"/>
        <v>0</v>
      </c>
      <c r="N34" s="257"/>
      <c r="O34" s="257"/>
      <c r="P34" s="257"/>
      <c r="Q34" s="257"/>
      <c r="R34" s="257"/>
      <c r="S34" s="257"/>
      <c r="T34" s="257"/>
      <c r="U34" s="257"/>
      <c r="Y34" s="257"/>
      <c r="Z34" s="257"/>
      <c r="AA34" s="257"/>
      <c r="AB34" s="257">
        <f t="shared" ref="AB34:AB97" si="18">B34</f>
        <v>0</v>
      </c>
      <c r="AC34" s="257">
        <f t="shared" ref="AC34:AC97" si="19">C34</f>
        <v>0</v>
      </c>
      <c r="AD34" s="257">
        <f t="shared" ref="AD34:AD97" si="20">D34</f>
        <v>0</v>
      </c>
      <c r="AE34" s="257">
        <f t="shared" ref="AE34:AE97" si="21">E34</f>
        <v>0</v>
      </c>
      <c r="AF34" s="257">
        <f t="shared" ref="AF34:AF97" si="22">F34</f>
        <v>0</v>
      </c>
      <c r="AG34" s="257"/>
      <c r="AH34" s="258">
        <f t="shared" si="8"/>
        <v>0</v>
      </c>
      <c r="AI34" s="258">
        <f t="shared" si="8"/>
        <v>0</v>
      </c>
      <c r="AJ34" s="257"/>
      <c r="AK34" s="257"/>
      <c r="AL34" s="257"/>
      <c r="AM34" s="257"/>
      <c r="AN34" s="257"/>
      <c r="AO34" s="257"/>
      <c r="AP34" s="257"/>
      <c r="AQ34" s="257"/>
      <c r="AR34" s="257"/>
      <c r="AS34" s="257"/>
      <c r="AT34" s="257"/>
      <c r="AU34" s="257"/>
      <c r="AV34" s="257"/>
      <c r="AW34" s="257"/>
      <c r="AX34" s="257"/>
      <c r="AY34" s="257"/>
      <c r="AZ34" s="257"/>
      <c r="BA34" s="257"/>
      <c r="BB34" s="257"/>
      <c r="BC34" s="257"/>
      <c r="BD34" s="257"/>
      <c r="BE34" s="257"/>
      <c r="BF34" s="257"/>
      <c r="BG34" s="257"/>
      <c r="BH34" s="257"/>
      <c r="BI34" s="257"/>
      <c r="BJ34" s="172">
        <f t="shared" ref="BJ34:BJ97" si="23">B34</f>
        <v>0</v>
      </c>
      <c r="BK34" s="257">
        <f t="shared" ref="BK34:BK97" si="24">C34</f>
        <v>0</v>
      </c>
      <c r="BL34" s="257">
        <f t="shared" ref="BL34:BL97" si="25">D34</f>
        <v>0</v>
      </c>
      <c r="BM34" s="172">
        <f t="shared" ref="BM34:BM97" si="26">E34</f>
        <v>0</v>
      </c>
      <c r="BN34" s="172">
        <f t="shared" ref="BN34:BN97" si="27">F34</f>
        <v>0</v>
      </c>
    </row>
    <row r="35" spans="2:97" x14ac:dyDescent="0.15">
      <c r="I35" s="258">
        <f t="shared" si="15"/>
        <v>0</v>
      </c>
      <c r="J35" s="258">
        <f t="shared" si="16"/>
        <v>0</v>
      </c>
      <c r="L35" s="172">
        <f t="shared" si="17"/>
        <v>0</v>
      </c>
      <c r="M35" s="172">
        <f t="shared" si="2"/>
        <v>0</v>
      </c>
      <c r="AB35" s="172">
        <f t="shared" si="18"/>
        <v>0</v>
      </c>
      <c r="AC35" s="172">
        <f t="shared" si="19"/>
        <v>0</v>
      </c>
      <c r="AD35" s="172">
        <f t="shared" si="20"/>
        <v>0</v>
      </c>
      <c r="AE35" s="172">
        <f t="shared" si="21"/>
        <v>0</v>
      </c>
      <c r="AF35" s="172">
        <f t="shared" si="22"/>
        <v>0</v>
      </c>
      <c r="AH35" s="258">
        <f t="shared" ref="AH35:AI98" si="28">SUMIF($AJ$1:$CL$1,AH$1,$AJ35:$CL35)</f>
        <v>0</v>
      </c>
      <c r="AI35" s="258">
        <f t="shared" si="28"/>
        <v>0</v>
      </c>
      <c r="BJ35" s="172">
        <f t="shared" si="23"/>
        <v>0</v>
      </c>
      <c r="BK35" s="172">
        <f t="shared" si="24"/>
        <v>0</v>
      </c>
      <c r="BL35" s="172">
        <f t="shared" si="25"/>
        <v>0</v>
      </c>
      <c r="BM35" s="172">
        <f t="shared" si="26"/>
        <v>0</v>
      </c>
      <c r="BN35" s="172">
        <f t="shared" si="27"/>
        <v>0</v>
      </c>
    </row>
    <row r="36" spans="2:97" x14ac:dyDescent="0.15">
      <c r="I36" s="258">
        <f t="shared" si="15"/>
        <v>0</v>
      </c>
      <c r="J36" s="258">
        <f t="shared" si="16"/>
        <v>0</v>
      </c>
      <c r="L36" s="172">
        <f t="shared" si="17"/>
        <v>0</v>
      </c>
      <c r="M36" s="172">
        <f t="shared" si="2"/>
        <v>0</v>
      </c>
      <c r="AB36" s="172">
        <f t="shared" si="18"/>
        <v>0</v>
      </c>
      <c r="AC36" s="172">
        <f t="shared" si="19"/>
        <v>0</v>
      </c>
      <c r="AD36" s="172">
        <f t="shared" si="20"/>
        <v>0</v>
      </c>
      <c r="AE36" s="172">
        <f t="shared" si="21"/>
        <v>0</v>
      </c>
      <c r="AF36" s="172">
        <f t="shared" si="22"/>
        <v>0</v>
      </c>
      <c r="AH36" s="258">
        <f t="shared" si="28"/>
        <v>0</v>
      </c>
      <c r="AI36" s="258">
        <f t="shared" si="28"/>
        <v>0</v>
      </c>
      <c r="BJ36" s="172">
        <f t="shared" si="23"/>
        <v>0</v>
      </c>
      <c r="BK36" s="172">
        <f t="shared" si="24"/>
        <v>0</v>
      </c>
      <c r="BL36" s="172">
        <f t="shared" si="25"/>
        <v>0</v>
      </c>
      <c r="BM36" s="172">
        <f t="shared" si="26"/>
        <v>0</v>
      </c>
      <c r="BN36" s="172">
        <f t="shared" si="27"/>
        <v>0</v>
      </c>
    </row>
    <row r="37" spans="2:97" x14ac:dyDescent="0.15">
      <c r="I37" s="258">
        <f t="shared" si="15"/>
        <v>0</v>
      </c>
      <c r="J37" s="258">
        <f t="shared" si="16"/>
        <v>0</v>
      </c>
      <c r="L37" s="172">
        <f t="shared" si="17"/>
        <v>0</v>
      </c>
      <c r="M37" s="172">
        <f t="shared" si="2"/>
        <v>0</v>
      </c>
      <c r="AB37" s="172">
        <f t="shared" si="18"/>
        <v>0</v>
      </c>
      <c r="AC37" s="172">
        <f t="shared" si="19"/>
        <v>0</v>
      </c>
      <c r="AD37" s="172">
        <f t="shared" si="20"/>
        <v>0</v>
      </c>
      <c r="AE37" s="172">
        <f t="shared" si="21"/>
        <v>0</v>
      </c>
      <c r="AF37" s="172">
        <f t="shared" si="22"/>
        <v>0</v>
      </c>
      <c r="AH37" s="258">
        <f t="shared" si="28"/>
        <v>0</v>
      </c>
      <c r="AI37" s="258">
        <f t="shared" si="28"/>
        <v>0</v>
      </c>
      <c r="BJ37" s="172">
        <f t="shared" si="23"/>
        <v>0</v>
      </c>
      <c r="BK37" s="172">
        <f t="shared" si="24"/>
        <v>0</v>
      </c>
      <c r="BL37" s="172">
        <f t="shared" si="25"/>
        <v>0</v>
      </c>
      <c r="BM37" s="172">
        <f t="shared" si="26"/>
        <v>0</v>
      </c>
      <c r="BN37" s="172">
        <f t="shared" si="27"/>
        <v>0</v>
      </c>
    </row>
    <row r="38" spans="2:97" x14ac:dyDescent="0.15">
      <c r="I38" s="258">
        <f t="shared" si="15"/>
        <v>0</v>
      </c>
      <c r="J38" s="258">
        <f t="shared" si="16"/>
        <v>0</v>
      </c>
      <c r="L38" s="172">
        <f t="shared" si="17"/>
        <v>0</v>
      </c>
      <c r="M38" s="172">
        <f t="shared" si="2"/>
        <v>0</v>
      </c>
      <c r="AB38" s="172">
        <f t="shared" si="18"/>
        <v>0</v>
      </c>
      <c r="AC38" s="172">
        <f t="shared" si="19"/>
        <v>0</v>
      </c>
      <c r="AD38" s="172">
        <f t="shared" si="20"/>
        <v>0</v>
      </c>
      <c r="AE38" s="172">
        <f t="shared" si="21"/>
        <v>0</v>
      </c>
      <c r="AF38" s="172">
        <f t="shared" si="22"/>
        <v>0</v>
      </c>
      <c r="AH38" s="258">
        <f t="shared" si="28"/>
        <v>0</v>
      </c>
      <c r="AI38" s="258">
        <f t="shared" si="28"/>
        <v>0</v>
      </c>
      <c r="BJ38" s="172">
        <f t="shared" si="23"/>
        <v>0</v>
      </c>
      <c r="BK38" s="172">
        <f t="shared" si="24"/>
        <v>0</v>
      </c>
      <c r="BL38" s="172">
        <f t="shared" si="25"/>
        <v>0</v>
      </c>
      <c r="BM38" s="172">
        <f t="shared" si="26"/>
        <v>0</v>
      </c>
      <c r="BN38" s="172">
        <f t="shared" si="27"/>
        <v>0</v>
      </c>
    </row>
    <row r="39" spans="2:97" x14ac:dyDescent="0.15">
      <c r="I39" s="258">
        <f t="shared" si="15"/>
        <v>0</v>
      </c>
      <c r="J39" s="258">
        <f t="shared" si="16"/>
        <v>0</v>
      </c>
      <c r="L39" s="172">
        <f t="shared" si="17"/>
        <v>0</v>
      </c>
      <c r="M39" s="172">
        <f t="shared" si="2"/>
        <v>0</v>
      </c>
      <c r="AB39" s="172">
        <f t="shared" si="18"/>
        <v>0</v>
      </c>
      <c r="AC39" s="172">
        <f t="shared" si="19"/>
        <v>0</v>
      </c>
      <c r="AD39" s="172">
        <f t="shared" si="20"/>
        <v>0</v>
      </c>
      <c r="AE39" s="172">
        <f t="shared" si="21"/>
        <v>0</v>
      </c>
      <c r="AF39" s="172">
        <f t="shared" si="22"/>
        <v>0</v>
      </c>
      <c r="AH39" s="258">
        <f t="shared" si="28"/>
        <v>0</v>
      </c>
      <c r="AI39" s="258">
        <f t="shared" si="28"/>
        <v>0</v>
      </c>
      <c r="BJ39" s="172">
        <f t="shared" si="23"/>
        <v>0</v>
      </c>
      <c r="BK39" s="172">
        <f t="shared" si="24"/>
        <v>0</v>
      </c>
      <c r="BL39" s="172">
        <f t="shared" si="25"/>
        <v>0</v>
      </c>
      <c r="BM39" s="172">
        <f t="shared" si="26"/>
        <v>0</v>
      </c>
      <c r="BN39" s="172">
        <f t="shared" si="27"/>
        <v>0</v>
      </c>
    </row>
    <row r="40" spans="2:97" x14ac:dyDescent="0.15">
      <c r="I40" s="258">
        <f t="shared" si="15"/>
        <v>0</v>
      </c>
      <c r="J40" s="258">
        <f t="shared" si="16"/>
        <v>0</v>
      </c>
      <c r="L40" s="172">
        <f t="shared" si="17"/>
        <v>0</v>
      </c>
      <c r="M40" s="172">
        <f t="shared" si="2"/>
        <v>0</v>
      </c>
      <c r="AB40" s="172">
        <f t="shared" si="18"/>
        <v>0</v>
      </c>
      <c r="AC40" s="172">
        <f t="shared" si="19"/>
        <v>0</v>
      </c>
      <c r="AD40" s="172">
        <f t="shared" si="20"/>
        <v>0</v>
      </c>
      <c r="AE40" s="172">
        <f t="shared" si="21"/>
        <v>0</v>
      </c>
      <c r="AF40" s="172">
        <f t="shared" si="22"/>
        <v>0</v>
      </c>
      <c r="AH40" s="258">
        <f t="shared" si="28"/>
        <v>0</v>
      </c>
      <c r="AI40" s="258">
        <f t="shared" si="28"/>
        <v>0</v>
      </c>
      <c r="BJ40" s="172">
        <f t="shared" si="23"/>
        <v>0</v>
      </c>
      <c r="BK40" s="172">
        <f t="shared" si="24"/>
        <v>0</v>
      </c>
      <c r="BL40" s="172">
        <f t="shared" si="25"/>
        <v>0</v>
      </c>
      <c r="BM40" s="172">
        <f t="shared" si="26"/>
        <v>0</v>
      </c>
      <c r="BN40" s="172">
        <f t="shared" si="27"/>
        <v>0</v>
      </c>
    </row>
    <row r="41" spans="2:97" x14ac:dyDescent="0.15">
      <c r="I41" s="258">
        <f t="shared" si="15"/>
        <v>0</v>
      </c>
      <c r="J41" s="258">
        <f t="shared" si="16"/>
        <v>0</v>
      </c>
      <c r="L41" s="172">
        <f t="shared" si="17"/>
        <v>0</v>
      </c>
      <c r="M41" s="172">
        <f t="shared" si="2"/>
        <v>0</v>
      </c>
      <c r="AB41" s="172">
        <f t="shared" si="18"/>
        <v>0</v>
      </c>
      <c r="AC41" s="172">
        <f t="shared" si="19"/>
        <v>0</v>
      </c>
      <c r="AD41" s="172">
        <f t="shared" si="20"/>
        <v>0</v>
      </c>
      <c r="AE41" s="172">
        <f t="shared" si="21"/>
        <v>0</v>
      </c>
      <c r="AF41" s="172">
        <f t="shared" si="22"/>
        <v>0</v>
      </c>
      <c r="AH41" s="258">
        <f t="shared" si="28"/>
        <v>0</v>
      </c>
      <c r="AI41" s="258">
        <f t="shared" si="28"/>
        <v>0</v>
      </c>
      <c r="BJ41" s="172">
        <f t="shared" si="23"/>
        <v>0</v>
      </c>
      <c r="BK41" s="172">
        <f t="shared" si="24"/>
        <v>0</v>
      </c>
      <c r="BL41" s="172">
        <f t="shared" si="25"/>
        <v>0</v>
      </c>
      <c r="BM41" s="172">
        <f t="shared" si="26"/>
        <v>0</v>
      </c>
      <c r="BN41" s="172">
        <f t="shared" si="27"/>
        <v>0</v>
      </c>
    </row>
    <row r="42" spans="2:97" x14ac:dyDescent="0.15">
      <c r="I42" s="258">
        <f t="shared" si="15"/>
        <v>0</v>
      </c>
      <c r="J42" s="258">
        <f t="shared" si="16"/>
        <v>0</v>
      </c>
      <c r="L42" s="172">
        <f t="shared" si="17"/>
        <v>0</v>
      </c>
      <c r="M42" s="172">
        <f t="shared" si="2"/>
        <v>0</v>
      </c>
      <c r="AB42" s="172">
        <f t="shared" si="18"/>
        <v>0</v>
      </c>
      <c r="AC42" s="172">
        <f t="shared" si="19"/>
        <v>0</v>
      </c>
      <c r="AD42" s="172">
        <f t="shared" si="20"/>
        <v>0</v>
      </c>
      <c r="AE42" s="172">
        <f t="shared" si="21"/>
        <v>0</v>
      </c>
      <c r="AF42" s="172">
        <f t="shared" si="22"/>
        <v>0</v>
      </c>
      <c r="AH42" s="258">
        <f t="shared" si="28"/>
        <v>0</v>
      </c>
      <c r="AI42" s="258">
        <f t="shared" si="28"/>
        <v>0</v>
      </c>
      <c r="BJ42" s="172">
        <f t="shared" si="23"/>
        <v>0</v>
      </c>
      <c r="BK42" s="172">
        <f t="shared" si="24"/>
        <v>0</v>
      </c>
      <c r="BL42" s="172">
        <f t="shared" si="25"/>
        <v>0</v>
      </c>
      <c r="BM42" s="172">
        <f t="shared" si="26"/>
        <v>0</v>
      </c>
      <c r="BN42" s="172">
        <f t="shared" si="27"/>
        <v>0</v>
      </c>
    </row>
    <row r="43" spans="2:97" x14ac:dyDescent="0.15">
      <c r="I43" s="258">
        <f t="shared" si="15"/>
        <v>0</v>
      </c>
      <c r="J43" s="258">
        <f t="shared" si="16"/>
        <v>0</v>
      </c>
      <c r="L43" s="172">
        <f t="shared" si="17"/>
        <v>0</v>
      </c>
      <c r="M43" s="172">
        <f t="shared" si="2"/>
        <v>0</v>
      </c>
      <c r="AB43" s="172">
        <f t="shared" si="18"/>
        <v>0</v>
      </c>
      <c r="AC43" s="172">
        <f t="shared" si="19"/>
        <v>0</v>
      </c>
      <c r="AD43" s="172">
        <f t="shared" si="20"/>
        <v>0</v>
      </c>
      <c r="AE43" s="172">
        <f t="shared" si="21"/>
        <v>0</v>
      </c>
      <c r="AF43" s="172">
        <f t="shared" si="22"/>
        <v>0</v>
      </c>
      <c r="AH43" s="258">
        <f t="shared" si="28"/>
        <v>0</v>
      </c>
      <c r="AI43" s="258">
        <f t="shared" si="28"/>
        <v>0</v>
      </c>
      <c r="BJ43" s="172">
        <f t="shared" si="23"/>
        <v>0</v>
      </c>
      <c r="BK43" s="172">
        <f t="shared" si="24"/>
        <v>0</v>
      </c>
      <c r="BL43" s="172">
        <f t="shared" si="25"/>
        <v>0</v>
      </c>
      <c r="BM43" s="172">
        <f t="shared" si="26"/>
        <v>0</v>
      </c>
      <c r="BN43" s="172">
        <f t="shared" si="27"/>
        <v>0</v>
      </c>
    </row>
    <row r="44" spans="2:97" x14ac:dyDescent="0.15">
      <c r="I44" s="258">
        <f t="shared" si="15"/>
        <v>0</v>
      </c>
      <c r="J44" s="258">
        <f t="shared" si="16"/>
        <v>0</v>
      </c>
      <c r="L44" s="172">
        <f t="shared" si="17"/>
        <v>0</v>
      </c>
      <c r="M44" s="172">
        <f t="shared" si="2"/>
        <v>0</v>
      </c>
      <c r="AB44" s="172">
        <f t="shared" si="18"/>
        <v>0</v>
      </c>
      <c r="AC44" s="172">
        <f t="shared" si="19"/>
        <v>0</v>
      </c>
      <c r="AD44" s="172">
        <f t="shared" si="20"/>
        <v>0</v>
      </c>
      <c r="AE44" s="172">
        <f t="shared" si="21"/>
        <v>0</v>
      </c>
      <c r="AF44" s="172">
        <f t="shared" si="22"/>
        <v>0</v>
      </c>
      <c r="AH44" s="258">
        <f t="shared" si="28"/>
        <v>0</v>
      </c>
      <c r="AI44" s="258">
        <f t="shared" si="28"/>
        <v>0</v>
      </c>
      <c r="BJ44" s="172">
        <f t="shared" si="23"/>
        <v>0</v>
      </c>
      <c r="BK44" s="172">
        <f t="shared" si="24"/>
        <v>0</v>
      </c>
      <c r="BL44" s="172">
        <f t="shared" si="25"/>
        <v>0</v>
      </c>
      <c r="BM44" s="172">
        <f t="shared" si="26"/>
        <v>0</v>
      </c>
      <c r="BN44" s="172">
        <f t="shared" si="27"/>
        <v>0</v>
      </c>
    </row>
    <row r="45" spans="2:97" x14ac:dyDescent="0.15">
      <c r="I45" s="258">
        <f t="shared" si="15"/>
        <v>0</v>
      </c>
      <c r="J45" s="258">
        <f t="shared" si="16"/>
        <v>0</v>
      </c>
      <c r="L45" s="172">
        <f t="shared" si="17"/>
        <v>0</v>
      </c>
      <c r="M45" s="172">
        <f t="shared" si="2"/>
        <v>0</v>
      </c>
      <c r="AB45" s="172">
        <f t="shared" si="18"/>
        <v>0</v>
      </c>
      <c r="AC45" s="172">
        <f t="shared" si="19"/>
        <v>0</v>
      </c>
      <c r="AD45" s="172">
        <f t="shared" si="20"/>
        <v>0</v>
      </c>
      <c r="AE45" s="172">
        <f t="shared" si="21"/>
        <v>0</v>
      </c>
      <c r="AF45" s="172">
        <f t="shared" si="22"/>
        <v>0</v>
      </c>
      <c r="AH45" s="258">
        <f t="shared" si="28"/>
        <v>0</v>
      </c>
      <c r="AI45" s="258">
        <f t="shared" si="28"/>
        <v>0</v>
      </c>
      <c r="BJ45" s="172">
        <f t="shared" si="23"/>
        <v>0</v>
      </c>
      <c r="BK45" s="172">
        <f t="shared" si="24"/>
        <v>0</v>
      </c>
      <c r="BL45" s="172">
        <f t="shared" si="25"/>
        <v>0</v>
      </c>
      <c r="BM45" s="172">
        <f t="shared" si="26"/>
        <v>0</v>
      </c>
      <c r="BN45" s="172">
        <f t="shared" si="27"/>
        <v>0</v>
      </c>
    </row>
    <row r="46" spans="2:97" x14ac:dyDescent="0.15">
      <c r="I46" s="258">
        <f t="shared" si="15"/>
        <v>0</v>
      </c>
      <c r="J46" s="258">
        <f t="shared" si="16"/>
        <v>0</v>
      </c>
      <c r="L46" s="172">
        <f t="shared" si="17"/>
        <v>0</v>
      </c>
      <c r="M46" s="172">
        <f t="shared" si="2"/>
        <v>0</v>
      </c>
      <c r="AB46" s="172">
        <f t="shared" si="18"/>
        <v>0</v>
      </c>
      <c r="AC46" s="172">
        <f t="shared" si="19"/>
        <v>0</v>
      </c>
      <c r="AD46" s="172">
        <f t="shared" si="20"/>
        <v>0</v>
      </c>
      <c r="AE46" s="172">
        <f t="shared" si="21"/>
        <v>0</v>
      </c>
      <c r="AF46" s="172">
        <f t="shared" si="22"/>
        <v>0</v>
      </c>
      <c r="AH46" s="258">
        <f t="shared" si="28"/>
        <v>0</v>
      </c>
      <c r="AI46" s="258">
        <f t="shared" si="28"/>
        <v>0</v>
      </c>
      <c r="BJ46" s="172">
        <f t="shared" si="23"/>
        <v>0</v>
      </c>
      <c r="BK46" s="172">
        <f t="shared" si="24"/>
        <v>0</v>
      </c>
      <c r="BL46" s="172">
        <f t="shared" si="25"/>
        <v>0</v>
      </c>
      <c r="BM46" s="172">
        <f t="shared" si="26"/>
        <v>0</v>
      </c>
      <c r="BN46" s="172">
        <f t="shared" si="27"/>
        <v>0</v>
      </c>
    </row>
    <row r="47" spans="2:97" x14ac:dyDescent="0.15">
      <c r="I47" s="258">
        <f t="shared" si="15"/>
        <v>0</v>
      </c>
      <c r="J47" s="258">
        <f t="shared" si="16"/>
        <v>0</v>
      </c>
      <c r="L47" s="172">
        <f t="shared" si="17"/>
        <v>0</v>
      </c>
      <c r="M47" s="172">
        <f t="shared" si="2"/>
        <v>0</v>
      </c>
      <c r="AB47" s="172">
        <f t="shared" si="18"/>
        <v>0</v>
      </c>
      <c r="AC47" s="172">
        <f t="shared" si="19"/>
        <v>0</v>
      </c>
      <c r="AD47" s="172">
        <f t="shared" si="20"/>
        <v>0</v>
      </c>
      <c r="AE47" s="172">
        <f t="shared" si="21"/>
        <v>0</v>
      </c>
      <c r="AF47" s="172">
        <f t="shared" si="22"/>
        <v>0</v>
      </c>
      <c r="AH47" s="258">
        <f t="shared" si="28"/>
        <v>0</v>
      </c>
      <c r="AI47" s="258">
        <f t="shared" si="28"/>
        <v>0</v>
      </c>
      <c r="BJ47" s="172">
        <f t="shared" si="23"/>
        <v>0</v>
      </c>
      <c r="BK47" s="172">
        <f t="shared" si="24"/>
        <v>0</v>
      </c>
      <c r="BL47" s="172">
        <f t="shared" si="25"/>
        <v>0</v>
      </c>
      <c r="BM47" s="172">
        <f t="shared" si="26"/>
        <v>0</v>
      </c>
      <c r="BN47" s="172">
        <f t="shared" si="27"/>
        <v>0</v>
      </c>
    </row>
    <row r="48" spans="2:97" x14ac:dyDescent="0.15">
      <c r="I48" s="258">
        <f t="shared" si="15"/>
        <v>0</v>
      </c>
      <c r="J48" s="258">
        <f t="shared" si="16"/>
        <v>0</v>
      </c>
      <c r="L48" s="172">
        <f t="shared" si="17"/>
        <v>0</v>
      </c>
      <c r="M48" s="172">
        <f t="shared" si="2"/>
        <v>0</v>
      </c>
      <c r="AB48" s="172">
        <f t="shared" si="18"/>
        <v>0</v>
      </c>
      <c r="AC48" s="172">
        <f t="shared" si="19"/>
        <v>0</v>
      </c>
      <c r="AD48" s="172">
        <f t="shared" si="20"/>
        <v>0</v>
      </c>
      <c r="AE48" s="172">
        <f t="shared" si="21"/>
        <v>0</v>
      </c>
      <c r="AF48" s="172">
        <f t="shared" si="22"/>
        <v>0</v>
      </c>
      <c r="AH48" s="258">
        <f t="shared" si="28"/>
        <v>0</v>
      </c>
      <c r="AI48" s="258">
        <f t="shared" si="28"/>
        <v>0</v>
      </c>
      <c r="BJ48" s="172">
        <f t="shared" si="23"/>
        <v>0</v>
      </c>
      <c r="BK48" s="172">
        <f t="shared" si="24"/>
        <v>0</v>
      </c>
      <c r="BL48" s="172">
        <f t="shared" si="25"/>
        <v>0</v>
      </c>
      <c r="BM48" s="172">
        <f t="shared" si="26"/>
        <v>0</v>
      </c>
      <c r="BN48" s="172">
        <f t="shared" si="27"/>
        <v>0</v>
      </c>
    </row>
    <row r="49" spans="9:66" x14ac:dyDescent="0.15">
      <c r="I49" s="258">
        <f t="shared" si="15"/>
        <v>0</v>
      </c>
      <c r="J49" s="258">
        <f t="shared" si="16"/>
        <v>0</v>
      </c>
      <c r="L49" s="172">
        <f t="shared" si="17"/>
        <v>0</v>
      </c>
      <c r="M49" s="172">
        <f t="shared" si="2"/>
        <v>0</v>
      </c>
      <c r="AB49" s="172">
        <f t="shared" si="18"/>
        <v>0</v>
      </c>
      <c r="AC49" s="172">
        <f t="shared" si="19"/>
        <v>0</v>
      </c>
      <c r="AD49" s="172">
        <f t="shared" si="20"/>
        <v>0</v>
      </c>
      <c r="AE49" s="172">
        <f t="shared" si="21"/>
        <v>0</v>
      </c>
      <c r="AF49" s="172">
        <f t="shared" si="22"/>
        <v>0</v>
      </c>
      <c r="AH49" s="258">
        <f t="shared" si="28"/>
        <v>0</v>
      </c>
      <c r="AI49" s="258">
        <f t="shared" si="28"/>
        <v>0</v>
      </c>
      <c r="BJ49" s="172">
        <f t="shared" si="23"/>
        <v>0</v>
      </c>
      <c r="BK49" s="172">
        <f t="shared" si="24"/>
        <v>0</v>
      </c>
      <c r="BL49" s="172">
        <f t="shared" si="25"/>
        <v>0</v>
      </c>
      <c r="BM49" s="172">
        <f t="shared" si="26"/>
        <v>0</v>
      </c>
      <c r="BN49" s="172">
        <f t="shared" si="27"/>
        <v>0</v>
      </c>
    </row>
    <row r="50" spans="9:66" x14ac:dyDescent="0.15">
      <c r="I50" s="258">
        <f t="shared" si="15"/>
        <v>0</v>
      </c>
      <c r="J50" s="258">
        <f t="shared" si="16"/>
        <v>0</v>
      </c>
      <c r="L50" s="172">
        <f t="shared" si="17"/>
        <v>0</v>
      </c>
      <c r="M50" s="172">
        <f t="shared" si="2"/>
        <v>0</v>
      </c>
      <c r="AB50" s="172">
        <f t="shared" si="18"/>
        <v>0</v>
      </c>
      <c r="AC50" s="172">
        <f t="shared" si="19"/>
        <v>0</v>
      </c>
      <c r="AD50" s="172">
        <f t="shared" si="20"/>
        <v>0</v>
      </c>
      <c r="AE50" s="172">
        <f t="shared" si="21"/>
        <v>0</v>
      </c>
      <c r="AF50" s="172">
        <f t="shared" si="22"/>
        <v>0</v>
      </c>
      <c r="AH50" s="258">
        <f t="shared" si="28"/>
        <v>0</v>
      </c>
      <c r="AI50" s="258">
        <f t="shared" si="28"/>
        <v>0</v>
      </c>
      <c r="BJ50" s="172">
        <f t="shared" si="23"/>
        <v>0</v>
      </c>
      <c r="BK50" s="172">
        <f t="shared" si="24"/>
        <v>0</v>
      </c>
      <c r="BL50" s="172">
        <f t="shared" si="25"/>
        <v>0</v>
      </c>
      <c r="BM50" s="172">
        <f t="shared" si="26"/>
        <v>0</v>
      </c>
      <c r="BN50" s="172">
        <f t="shared" si="27"/>
        <v>0</v>
      </c>
    </row>
    <row r="51" spans="9:66" x14ac:dyDescent="0.15">
      <c r="I51" s="258">
        <f t="shared" si="15"/>
        <v>0</v>
      </c>
      <c r="J51" s="258">
        <f t="shared" si="16"/>
        <v>0</v>
      </c>
      <c r="L51" s="172">
        <f t="shared" si="17"/>
        <v>0</v>
      </c>
      <c r="M51" s="172">
        <f t="shared" si="2"/>
        <v>0</v>
      </c>
      <c r="AB51" s="172">
        <f t="shared" si="18"/>
        <v>0</v>
      </c>
      <c r="AC51" s="172">
        <f t="shared" si="19"/>
        <v>0</v>
      </c>
      <c r="AD51" s="172">
        <f t="shared" si="20"/>
        <v>0</v>
      </c>
      <c r="AE51" s="172">
        <f t="shared" si="21"/>
        <v>0</v>
      </c>
      <c r="AF51" s="172">
        <f t="shared" si="22"/>
        <v>0</v>
      </c>
      <c r="AH51" s="258">
        <f t="shared" si="28"/>
        <v>0</v>
      </c>
      <c r="AI51" s="258">
        <f t="shared" si="28"/>
        <v>0</v>
      </c>
      <c r="BJ51" s="172">
        <f t="shared" si="23"/>
        <v>0</v>
      </c>
      <c r="BK51" s="172">
        <f t="shared" si="24"/>
        <v>0</v>
      </c>
      <c r="BL51" s="172">
        <f t="shared" si="25"/>
        <v>0</v>
      </c>
      <c r="BM51" s="172">
        <f t="shared" si="26"/>
        <v>0</v>
      </c>
      <c r="BN51" s="172">
        <f t="shared" si="27"/>
        <v>0</v>
      </c>
    </row>
    <row r="52" spans="9:66" x14ac:dyDescent="0.15">
      <c r="I52" s="258">
        <f t="shared" si="15"/>
        <v>0</v>
      </c>
      <c r="J52" s="258">
        <f t="shared" si="16"/>
        <v>0</v>
      </c>
      <c r="L52" s="172">
        <f t="shared" si="17"/>
        <v>0</v>
      </c>
      <c r="M52" s="172">
        <f t="shared" si="2"/>
        <v>0</v>
      </c>
      <c r="AB52" s="172">
        <f t="shared" si="18"/>
        <v>0</v>
      </c>
      <c r="AC52" s="172">
        <f t="shared" si="19"/>
        <v>0</v>
      </c>
      <c r="AD52" s="172">
        <f t="shared" si="20"/>
        <v>0</v>
      </c>
      <c r="AE52" s="172">
        <f t="shared" si="21"/>
        <v>0</v>
      </c>
      <c r="AF52" s="172">
        <f t="shared" si="22"/>
        <v>0</v>
      </c>
      <c r="AH52" s="258">
        <f t="shared" si="28"/>
        <v>0</v>
      </c>
      <c r="AI52" s="258">
        <f t="shared" si="28"/>
        <v>0</v>
      </c>
      <c r="BJ52" s="172">
        <f t="shared" si="23"/>
        <v>0</v>
      </c>
      <c r="BK52" s="172">
        <f t="shared" si="24"/>
        <v>0</v>
      </c>
      <c r="BL52" s="172">
        <f t="shared" si="25"/>
        <v>0</v>
      </c>
      <c r="BM52" s="172">
        <f t="shared" si="26"/>
        <v>0</v>
      </c>
      <c r="BN52" s="172">
        <f t="shared" si="27"/>
        <v>0</v>
      </c>
    </row>
    <row r="53" spans="9:66" x14ac:dyDescent="0.15">
      <c r="I53" s="258">
        <f t="shared" si="15"/>
        <v>0</v>
      </c>
      <c r="J53" s="258">
        <f t="shared" si="16"/>
        <v>0</v>
      </c>
      <c r="L53" s="172">
        <f t="shared" si="17"/>
        <v>0</v>
      </c>
      <c r="M53" s="172">
        <f t="shared" si="2"/>
        <v>0</v>
      </c>
      <c r="AB53" s="172">
        <f t="shared" si="18"/>
        <v>0</v>
      </c>
      <c r="AC53" s="172">
        <f t="shared" si="19"/>
        <v>0</v>
      </c>
      <c r="AD53" s="172">
        <f t="shared" si="20"/>
        <v>0</v>
      </c>
      <c r="AE53" s="172">
        <f t="shared" si="21"/>
        <v>0</v>
      </c>
      <c r="AF53" s="172">
        <f t="shared" si="22"/>
        <v>0</v>
      </c>
      <c r="AH53" s="258">
        <f t="shared" si="28"/>
        <v>0</v>
      </c>
      <c r="AI53" s="258">
        <f t="shared" si="28"/>
        <v>0</v>
      </c>
      <c r="BJ53" s="172">
        <f t="shared" si="23"/>
        <v>0</v>
      </c>
      <c r="BK53" s="172">
        <f t="shared" si="24"/>
        <v>0</v>
      </c>
      <c r="BL53" s="172">
        <f t="shared" si="25"/>
        <v>0</v>
      </c>
      <c r="BM53" s="172">
        <f t="shared" si="26"/>
        <v>0</v>
      </c>
      <c r="BN53" s="172">
        <f t="shared" si="27"/>
        <v>0</v>
      </c>
    </row>
    <row r="54" spans="9:66" x14ac:dyDescent="0.15">
      <c r="I54" s="258">
        <f t="shared" si="15"/>
        <v>0</v>
      </c>
      <c r="J54" s="258">
        <f t="shared" si="16"/>
        <v>0</v>
      </c>
      <c r="L54" s="172">
        <f t="shared" si="17"/>
        <v>0</v>
      </c>
      <c r="M54" s="172">
        <f t="shared" si="2"/>
        <v>0</v>
      </c>
      <c r="AB54" s="172">
        <f t="shared" si="18"/>
        <v>0</v>
      </c>
      <c r="AC54" s="172">
        <f t="shared" si="19"/>
        <v>0</v>
      </c>
      <c r="AD54" s="172">
        <f t="shared" si="20"/>
        <v>0</v>
      </c>
      <c r="AE54" s="172">
        <f t="shared" si="21"/>
        <v>0</v>
      </c>
      <c r="AF54" s="172">
        <f t="shared" si="22"/>
        <v>0</v>
      </c>
      <c r="AH54" s="258">
        <f t="shared" si="28"/>
        <v>0</v>
      </c>
      <c r="AI54" s="258">
        <f t="shared" si="28"/>
        <v>0</v>
      </c>
      <c r="BJ54" s="172">
        <f t="shared" si="23"/>
        <v>0</v>
      </c>
      <c r="BK54" s="172">
        <f t="shared" si="24"/>
        <v>0</v>
      </c>
      <c r="BL54" s="172">
        <f t="shared" si="25"/>
        <v>0</v>
      </c>
      <c r="BM54" s="172">
        <f t="shared" si="26"/>
        <v>0</v>
      </c>
      <c r="BN54" s="172">
        <f t="shared" si="27"/>
        <v>0</v>
      </c>
    </row>
    <row r="55" spans="9:66" x14ac:dyDescent="0.15">
      <c r="I55" s="258">
        <f t="shared" si="15"/>
        <v>0</v>
      </c>
      <c r="J55" s="258">
        <f t="shared" si="16"/>
        <v>0</v>
      </c>
      <c r="L55" s="172">
        <f t="shared" si="17"/>
        <v>0</v>
      </c>
      <c r="M55" s="172">
        <f t="shared" si="2"/>
        <v>0</v>
      </c>
      <c r="AB55" s="172">
        <f t="shared" si="18"/>
        <v>0</v>
      </c>
      <c r="AC55" s="172">
        <f t="shared" si="19"/>
        <v>0</v>
      </c>
      <c r="AD55" s="172">
        <f t="shared" si="20"/>
        <v>0</v>
      </c>
      <c r="AE55" s="172">
        <f t="shared" si="21"/>
        <v>0</v>
      </c>
      <c r="AF55" s="172">
        <f t="shared" si="22"/>
        <v>0</v>
      </c>
      <c r="AH55" s="258">
        <f t="shared" si="28"/>
        <v>0</v>
      </c>
      <c r="AI55" s="258">
        <f t="shared" si="28"/>
        <v>0</v>
      </c>
      <c r="BJ55" s="172">
        <f t="shared" si="23"/>
        <v>0</v>
      </c>
      <c r="BK55" s="172">
        <f t="shared" si="24"/>
        <v>0</v>
      </c>
      <c r="BL55" s="172">
        <f t="shared" si="25"/>
        <v>0</v>
      </c>
      <c r="BM55" s="172">
        <f t="shared" si="26"/>
        <v>0</v>
      </c>
      <c r="BN55" s="172">
        <f t="shared" si="27"/>
        <v>0</v>
      </c>
    </row>
    <row r="56" spans="9:66" x14ac:dyDescent="0.15">
      <c r="I56" s="258">
        <f t="shared" si="15"/>
        <v>0</v>
      </c>
      <c r="J56" s="258">
        <f t="shared" si="16"/>
        <v>0</v>
      </c>
      <c r="L56" s="172">
        <f t="shared" si="17"/>
        <v>0</v>
      </c>
      <c r="M56" s="172">
        <f t="shared" si="2"/>
        <v>0</v>
      </c>
      <c r="AB56" s="172">
        <f t="shared" si="18"/>
        <v>0</v>
      </c>
      <c r="AC56" s="172">
        <f t="shared" si="19"/>
        <v>0</v>
      </c>
      <c r="AD56" s="172">
        <f t="shared" si="20"/>
        <v>0</v>
      </c>
      <c r="AE56" s="172">
        <f t="shared" si="21"/>
        <v>0</v>
      </c>
      <c r="AF56" s="172">
        <f t="shared" si="22"/>
        <v>0</v>
      </c>
      <c r="AH56" s="258">
        <f t="shared" si="28"/>
        <v>0</v>
      </c>
      <c r="AI56" s="258">
        <f t="shared" si="28"/>
        <v>0</v>
      </c>
      <c r="BJ56" s="172">
        <f t="shared" si="23"/>
        <v>0</v>
      </c>
      <c r="BK56" s="172">
        <f t="shared" si="24"/>
        <v>0</v>
      </c>
      <c r="BL56" s="172">
        <f t="shared" si="25"/>
        <v>0</v>
      </c>
      <c r="BM56" s="172">
        <f t="shared" si="26"/>
        <v>0</v>
      </c>
      <c r="BN56" s="172">
        <f t="shared" si="27"/>
        <v>0</v>
      </c>
    </row>
    <row r="57" spans="9:66" x14ac:dyDescent="0.15">
      <c r="I57" s="258">
        <f t="shared" si="15"/>
        <v>0</v>
      </c>
      <c r="J57" s="258">
        <f t="shared" si="16"/>
        <v>0</v>
      </c>
      <c r="L57" s="172">
        <f t="shared" si="17"/>
        <v>0</v>
      </c>
      <c r="M57" s="172">
        <f t="shared" si="2"/>
        <v>0</v>
      </c>
      <c r="AB57" s="172">
        <f t="shared" si="18"/>
        <v>0</v>
      </c>
      <c r="AC57" s="172">
        <f t="shared" si="19"/>
        <v>0</v>
      </c>
      <c r="AD57" s="172">
        <f t="shared" si="20"/>
        <v>0</v>
      </c>
      <c r="AE57" s="172">
        <f t="shared" si="21"/>
        <v>0</v>
      </c>
      <c r="AF57" s="172">
        <f t="shared" si="22"/>
        <v>0</v>
      </c>
      <c r="AH57" s="258">
        <f t="shared" si="28"/>
        <v>0</v>
      </c>
      <c r="AI57" s="258">
        <f t="shared" si="28"/>
        <v>0</v>
      </c>
      <c r="BJ57" s="172">
        <f t="shared" si="23"/>
        <v>0</v>
      </c>
      <c r="BK57" s="172">
        <f t="shared" si="24"/>
        <v>0</v>
      </c>
      <c r="BL57" s="172">
        <f t="shared" si="25"/>
        <v>0</v>
      </c>
      <c r="BM57" s="172">
        <f t="shared" si="26"/>
        <v>0</v>
      </c>
      <c r="BN57" s="172">
        <f t="shared" si="27"/>
        <v>0</v>
      </c>
    </row>
    <row r="58" spans="9:66" x14ac:dyDescent="0.15">
      <c r="I58" s="258">
        <f t="shared" si="15"/>
        <v>0</v>
      </c>
      <c r="J58" s="258">
        <f t="shared" si="16"/>
        <v>0</v>
      </c>
      <c r="L58" s="172">
        <f t="shared" si="17"/>
        <v>0</v>
      </c>
      <c r="M58" s="172">
        <f t="shared" si="2"/>
        <v>0</v>
      </c>
      <c r="AB58" s="172">
        <f t="shared" si="18"/>
        <v>0</v>
      </c>
      <c r="AC58" s="172">
        <f t="shared" si="19"/>
        <v>0</v>
      </c>
      <c r="AD58" s="172">
        <f t="shared" si="20"/>
        <v>0</v>
      </c>
      <c r="AE58" s="172">
        <f t="shared" si="21"/>
        <v>0</v>
      </c>
      <c r="AF58" s="172">
        <f t="shared" si="22"/>
        <v>0</v>
      </c>
      <c r="AH58" s="258">
        <f t="shared" si="28"/>
        <v>0</v>
      </c>
      <c r="AI58" s="258">
        <f t="shared" si="28"/>
        <v>0</v>
      </c>
      <c r="BJ58" s="172">
        <f t="shared" si="23"/>
        <v>0</v>
      </c>
      <c r="BK58" s="172">
        <f t="shared" si="24"/>
        <v>0</v>
      </c>
      <c r="BL58" s="172">
        <f t="shared" si="25"/>
        <v>0</v>
      </c>
      <c r="BM58" s="172">
        <f t="shared" si="26"/>
        <v>0</v>
      </c>
      <c r="BN58" s="172">
        <f t="shared" si="27"/>
        <v>0</v>
      </c>
    </row>
    <row r="59" spans="9:66" x14ac:dyDescent="0.15">
      <c r="I59" s="258">
        <f t="shared" si="15"/>
        <v>0</v>
      </c>
      <c r="J59" s="258">
        <f t="shared" si="16"/>
        <v>0</v>
      </c>
      <c r="L59" s="172">
        <f t="shared" si="17"/>
        <v>0</v>
      </c>
      <c r="M59" s="172">
        <f t="shared" si="2"/>
        <v>0</v>
      </c>
      <c r="AB59" s="172">
        <f t="shared" si="18"/>
        <v>0</v>
      </c>
      <c r="AC59" s="172">
        <f t="shared" si="19"/>
        <v>0</v>
      </c>
      <c r="AD59" s="172">
        <f t="shared" si="20"/>
        <v>0</v>
      </c>
      <c r="AE59" s="172">
        <f t="shared" si="21"/>
        <v>0</v>
      </c>
      <c r="AF59" s="172">
        <f t="shared" si="22"/>
        <v>0</v>
      </c>
      <c r="AH59" s="258">
        <f t="shared" si="28"/>
        <v>0</v>
      </c>
      <c r="AI59" s="258">
        <f t="shared" si="28"/>
        <v>0</v>
      </c>
      <c r="BJ59" s="172">
        <f t="shared" si="23"/>
        <v>0</v>
      </c>
      <c r="BK59" s="172">
        <f t="shared" si="24"/>
        <v>0</v>
      </c>
      <c r="BL59" s="172">
        <f t="shared" si="25"/>
        <v>0</v>
      </c>
      <c r="BM59" s="172">
        <f t="shared" si="26"/>
        <v>0</v>
      </c>
      <c r="BN59" s="172">
        <f t="shared" si="27"/>
        <v>0</v>
      </c>
    </row>
    <row r="60" spans="9:66" x14ac:dyDescent="0.15">
      <c r="I60" s="258">
        <f t="shared" si="15"/>
        <v>0</v>
      </c>
      <c r="J60" s="258">
        <f t="shared" si="16"/>
        <v>0</v>
      </c>
      <c r="L60" s="172">
        <f t="shared" si="17"/>
        <v>0</v>
      </c>
      <c r="M60" s="172">
        <f t="shared" si="2"/>
        <v>0</v>
      </c>
      <c r="AB60" s="172">
        <f t="shared" si="18"/>
        <v>0</v>
      </c>
      <c r="AC60" s="172">
        <f t="shared" si="19"/>
        <v>0</v>
      </c>
      <c r="AD60" s="172">
        <f t="shared" si="20"/>
        <v>0</v>
      </c>
      <c r="AE60" s="172">
        <f t="shared" si="21"/>
        <v>0</v>
      </c>
      <c r="AF60" s="172">
        <f t="shared" si="22"/>
        <v>0</v>
      </c>
      <c r="AH60" s="258">
        <f t="shared" si="28"/>
        <v>0</v>
      </c>
      <c r="AI60" s="258">
        <f t="shared" si="28"/>
        <v>0</v>
      </c>
      <c r="BJ60" s="172">
        <f t="shared" si="23"/>
        <v>0</v>
      </c>
      <c r="BK60" s="172">
        <f t="shared" si="24"/>
        <v>0</v>
      </c>
      <c r="BL60" s="172">
        <f t="shared" si="25"/>
        <v>0</v>
      </c>
      <c r="BM60" s="172">
        <f t="shared" si="26"/>
        <v>0</v>
      </c>
      <c r="BN60" s="172">
        <f t="shared" si="27"/>
        <v>0</v>
      </c>
    </row>
    <row r="61" spans="9:66" x14ac:dyDescent="0.15">
      <c r="I61" s="258">
        <f t="shared" si="15"/>
        <v>0</v>
      </c>
      <c r="J61" s="258">
        <f t="shared" si="16"/>
        <v>0</v>
      </c>
      <c r="L61" s="172">
        <f t="shared" si="17"/>
        <v>0</v>
      </c>
      <c r="M61" s="172">
        <f t="shared" si="2"/>
        <v>0</v>
      </c>
      <c r="AB61" s="172">
        <f t="shared" si="18"/>
        <v>0</v>
      </c>
      <c r="AC61" s="172">
        <f t="shared" si="19"/>
        <v>0</v>
      </c>
      <c r="AD61" s="172">
        <f t="shared" si="20"/>
        <v>0</v>
      </c>
      <c r="AE61" s="172">
        <f t="shared" si="21"/>
        <v>0</v>
      </c>
      <c r="AF61" s="172">
        <f t="shared" si="22"/>
        <v>0</v>
      </c>
      <c r="AH61" s="258">
        <f t="shared" si="28"/>
        <v>0</v>
      </c>
      <c r="AI61" s="258">
        <f t="shared" si="28"/>
        <v>0</v>
      </c>
      <c r="BJ61" s="172">
        <f t="shared" si="23"/>
        <v>0</v>
      </c>
      <c r="BK61" s="172">
        <f t="shared" si="24"/>
        <v>0</v>
      </c>
      <c r="BL61" s="172">
        <f t="shared" si="25"/>
        <v>0</v>
      </c>
      <c r="BM61" s="172">
        <f t="shared" si="26"/>
        <v>0</v>
      </c>
      <c r="BN61" s="172">
        <f t="shared" si="27"/>
        <v>0</v>
      </c>
    </row>
    <row r="62" spans="9:66" x14ac:dyDescent="0.15">
      <c r="I62" s="258">
        <f t="shared" si="15"/>
        <v>0</v>
      </c>
      <c r="J62" s="258">
        <f t="shared" si="16"/>
        <v>0</v>
      </c>
      <c r="L62" s="172">
        <f t="shared" si="17"/>
        <v>0</v>
      </c>
      <c r="M62" s="172">
        <f t="shared" si="2"/>
        <v>0</v>
      </c>
      <c r="AB62" s="172">
        <f t="shared" si="18"/>
        <v>0</v>
      </c>
      <c r="AC62" s="172">
        <f t="shared" si="19"/>
        <v>0</v>
      </c>
      <c r="AD62" s="172">
        <f t="shared" si="20"/>
        <v>0</v>
      </c>
      <c r="AE62" s="172">
        <f t="shared" si="21"/>
        <v>0</v>
      </c>
      <c r="AF62" s="172">
        <f t="shared" si="22"/>
        <v>0</v>
      </c>
      <c r="AH62" s="258">
        <f t="shared" si="28"/>
        <v>0</v>
      </c>
      <c r="AI62" s="258">
        <f t="shared" si="28"/>
        <v>0</v>
      </c>
      <c r="BJ62" s="172">
        <f t="shared" si="23"/>
        <v>0</v>
      </c>
      <c r="BK62" s="172">
        <f t="shared" si="24"/>
        <v>0</v>
      </c>
      <c r="BL62" s="172">
        <f t="shared" si="25"/>
        <v>0</v>
      </c>
      <c r="BM62" s="172">
        <f t="shared" si="26"/>
        <v>0</v>
      </c>
      <c r="BN62" s="172">
        <f t="shared" si="27"/>
        <v>0</v>
      </c>
    </row>
    <row r="63" spans="9:66" x14ac:dyDescent="0.15">
      <c r="I63" s="258">
        <f t="shared" si="15"/>
        <v>0</v>
      </c>
      <c r="J63" s="258">
        <f t="shared" si="16"/>
        <v>0</v>
      </c>
      <c r="L63" s="172">
        <f t="shared" si="17"/>
        <v>0</v>
      </c>
      <c r="M63" s="172">
        <f t="shared" si="2"/>
        <v>0</v>
      </c>
      <c r="AB63" s="172">
        <f t="shared" si="18"/>
        <v>0</v>
      </c>
      <c r="AC63" s="172">
        <f t="shared" si="19"/>
        <v>0</v>
      </c>
      <c r="AD63" s="172">
        <f t="shared" si="20"/>
        <v>0</v>
      </c>
      <c r="AE63" s="172">
        <f t="shared" si="21"/>
        <v>0</v>
      </c>
      <c r="AF63" s="172">
        <f t="shared" si="22"/>
        <v>0</v>
      </c>
      <c r="AH63" s="258">
        <f t="shared" si="28"/>
        <v>0</v>
      </c>
      <c r="AI63" s="258">
        <f t="shared" si="28"/>
        <v>0</v>
      </c>
      <c r="BJ63" s="172">
        <f t="shared" si="23"/>
        <v>0</v>
      </c>
      <c r="BK63" s="172">
        <f t="shared" si="24"/>
        <v>0</v>
      </c>
      <c r="BL63" s="172">
        <f t="shared" si="25"/>
        <v>0</v>
      </c>
      <c r="BM63" s="172">
        <f t="shared" si="26"/>
        <v>0</v>
      </c>
      <c r="BN63" s="172">
        <f t="shared" si="27"/>
        <v>0</v>
      </c>
    </row>
    <row r="64" spans="9:66" x14ac:dyDescent="0.15">
      <c r="I64" s="258">
        <f t="shared" si="15"/>
        <v>0</v>
      </c>
      <c r="J64" s="258">
        <f t="shared" si="16"/>
        <v>0</v>
      </c>
      <c r="L64" s="172">
        <f t="shared" si="17"/>
        <v>0</v>
      </c>
      <c r="M64" s="172">
        <f t="shared" si="2"/>
        <v>0</v>
      </c>
      <c r="AB64" s="172">
        <f t="shared" si="18"/>
        <v>0</v>
      </c>
      <c r="AC64" s="172">
        <f t="shared" si="19"/>
        <v>0</v>
      </c>
      <c r="AD64" s="172">
        <f t="shared" si="20"/>
        <v>0</v>
      </c>
      <c r="AE64" s="172">
        <f t="shared" si="21"/>
        <v>0</v>
      </c>
      <c r="AF64" s="172">
        <f t="shared" si="22"/>
        <v>0</v>
      </c>
      <c r="AH64" s="258">
        <f t="shared" si="28"/>
        <v>0</v>
      </c>
      <c r="AI64" s="258">
        <f t="shared" si="28"/>
        <v>0</v>
      </c>
      <c r="BJ64" s="172">
        <f t="shared" si="23"/>
        <v>0</v>
      </c>
      <c r="BK64" s="172">
        <f t="shared" si="24"/>
        <v>0</v>
      </c>
      <c r="BL64" s="172">
        <f t="shared" si="25"/>
        <v>0</v>
      </c>
      <c r="BM64" s="172">
        <f t="shared" si="26"/>
        <v>0</v>
      </c>
      <c r="BN64" s="172">
        <f t="shared" si="27"/>
        <v>0</v>
      </c>
    </row>
    <row r="65" spans="9:66" x14ac:dyDescent="0.15">
      <c r="I65" s="258">
        <f t="shared" si="15"/>
        <v>0</v>
      </c>
      <c r="J65" s="258">
        <f t="shared" si="16"/>
        <v>0</v>
      </c>
      <c r="L65" s="172">
        <f t="shared" si="17"/>
        <v>0</v>
      </c>
      <c r="M65" s="172">
        <f t="shared" si="2"/>
        <v>0</v>
      </c>
      <c r="AB65" s="172">
        <f t="shared" si="18"/>
        <v>0</v>
      </c>
      <c r="AC65" s="172">
        <f t="shared" si="19"/>
        <v>0</v>
      </c>
      <c r="AD65" s="172">
        <f t="shared" si="20"/>
        <v>0</v>
      </c>
      <c r="AE65" s="172">
        <f t="shared" si="21"/>
        <v>0</v>
      </c>
      <c r="AF65" s="172">
        <f t="shared" si="22"/>
        <v>0</v>
      </c>
      <c r="AH65" s="258">
        <f t="shared" si="28"/>
        <v>0</v>
      </c>
      <c r="AI65" s="258">
        <f t="shared" si="28"/>
        <v>0</v>
      </c>
      <c r="BJ65" s="172">
        <f t="shared" si="23"/>
        <v>0</v>
      </c>
      <c r="BK65" s="172">
        <f t="shared" si="24"/>
        <v>0</v>
      </c>
      <c r="BL65" s="172">
        <f t="shared" si="25"/>
        <v>0</v>
      </c>
      <c r="BM65" s="172">
        <f t="shared" si="26"/>
        <v>0</v>
      </c>
      <c r="BN65" s="172">
        <f t="shared" si="27"/>
        <v>0</v>
      </c>
    </row>
    <row r="66" spans="9:66" x14ac:dyDescent="0.15">
      <c r="I66" s="258">
        <f t="shared" si="15"/>
        <v>0</v>
      </c>
      <c r="J66" s="258">
        <f t="shared" si="16"/>
        <v>0</v>
      </c>
      <c r="L66" s="172">
        <f t="shared" si="17"/>
        <v>0</v>
      </c>
      <c r="M66" s="172">
        <f t="shared" si="2"/>
        <v>0</v>
      </c>
      <c r="AB66" s="172">
        <f t="shared" si="18"/>
        <v>0</v>
      </c>
      <c r="AC66" s="172">
        <f t="shared" si="19"/>
        <v>0</v>
      </c>
      <c r="AD66" s="172">
        <f t="shared" si="20"/>
        <v>0</v>
      </c>
      <c r="AE66" s="172">
        <f t="shared" si="21"/>
        <v>0</v>
      </c>
      <c r="AF66" s="172">
        <f t="shared" si="22"/>
        <v>0</v>
      </c>
      <c r="AH66" s="258">
        <f t="shared" si="28"/>
        <v>0</v>
      </c>
      <c r="AI66" s="258">
        <f t="shared" si="28"/>
        <v>0</v>
      </c>
      <c r="BJ66" s="172">
        <f t="shared" si="23"/>
        <v>0</v>
      </c>
      <c r="BK66" s="172">
        <f t="shared" si="24"/>
        <v>0</v>
      </c>
      <c r="BL66" s="172">
        <f t="shared" si="25"/>
        <v>0</v>
      </c>
      <c r="BM66" s="172">
        <f t="shared" si="26"/>
        <v>0</v>
      </c>
      <c r="BN66" s="172">
        <f t="shared" si="27"/>
        <v>0</v>
      </c>
    </row>
    <row r="67" spans="9:66" x14ac:dyDescent="0.15">
      <c r="I67" s="258">
        <f t="shared" si="15"/>
        <v>0</v>
      </c>
      <c r="J67" s="258">
        <f t="shared" si="16"/>
        <v>0</v>
      </c>
      <c r="L67" s="172">
        <f t="shared" si="17"/>
        <v>0</v>
      </c>
      <c r="M67" s="172">
        <f t="shared" si="2"/>
        <v>0</v>
      </c>
      <c r="AB67" s="172">
        <f t="shared" si="18"/>
        <v>0</v>
      </c>
      <c r="AC67" s="172">
        <f t="shared" si="19"/>
        <v>0</v>
      </c>
      <c r="AD67" s="172">
        <f t="shared" si="20"/>
        <v>0</v>
      </c>
      <c r="AE67" s="172">
        <f t="shared" si="21"/>
        <v>0</v>
      </c>
      <c r="AF67" s="172">
        <f t="shared" si="22"/>
        <v>0</v>
      </c>
      <c r="AH67" s="258">
        <f t="shared" si="28"/>
        <v>0</v>
      </c>
      <c r="AI67" s="258">
        <f t="shared" si="28"/>
        <v>0</v>
      </c>
      <c r="BJ67" s="172">
        <f t="shared" si="23"/>
        <v>0</v>
      </c>
      <c r="BK67" s="172">
        <f t="shared" si="24"/>
        <v>0</v>
      </c>
      <c r="BL67" s="172">
        <f t="shared" si="25"/>
        <v>0</v>
      </c>
      <c r="BM67" s="172">
        <f t="shared" si="26"/>
        <v>0</v>
      </c>
      <c r="BN67" s="172">
        <f t="shared" si="27"/>
        <v>0</v>
      </c>
    </row>
    <row r="68" spans="9:66" x14ac:dyDescent="0.15">
      <c r="I68" s="258">
        <f t="shared" si="15"/>
        <v>0</v>
      </c>
      <c r="J68" s="258">
        <f t="shared" si="16"/>
        <v>0</v>
      </c>
      <c r="L68" s="172">
        <f t="shared" si="17"/>
        <v>0</v>
      </c>
      <c r="M68" s="172">
        <f t="shared" si="2"/>
        <v>0</v>
      </c>
      <c r="AB68" s="172">
        <f t="shared" si="18"/>
        <v>0</v>
      </c>
      <c r="AC68" s="172">
        <f t="shared" si="19"/>
        <v>0</v>
      </c>
      <c r="AD68" s="172">
        <f t="shared" si="20"/>
        <v>0</v>
      </c>
      <c r="AE68" s="172">
        <f t="shared" si="21"/>
        <v>0</v>
      </c>
      <c r="AF68" s="172">
        <f t="shared" si="22"/>
        <v>0</v>
      </c>
      <c r="AH68" s="258">
        <f t="shared" si="28"/>
        <v>0</v>
      </c>
      <c r="AI68" s="258">
        <f t="shared" si="28"/>
        <v>0</v>
      </c>
      <c r="BJ68" s="172">
        <f t="shared" si="23"/>
        <v>0</v>
      </c>
      <c r="BK68" s="172">
        <f t="shared" si="24"/>
        <v>0</v>
      </c>
      <c r="BL68" s="172">
        <f t="shared" si="25"/>
        <v>0</v>
      </c>
      <c r="BM68" s="172">
        <f t="shared" si="26"/>
        <v>0</v>
      </c>
      <c r="BN68" s="172">
        <f t="shared" si="27"/>
        <v>0</v>
      </c>
    </row>
    <row r="69" spans="9:66" x14ac:dyDescent="0.15">
      <c r="I69" s="258">
        <f t="shared" si="15"/>
        <v>0</v>
      </c>
      <c r="J69" s="258">
        <f t="shared" si="16"/>
        <v>0</v>
      </c>
      <c r="L69" s="172">
        <f t="shared" si="17"/>
        <v>0</v>
      </c>
      <c r="M69" s="172">
        <f t="shared" si="2"/>
        <v>0</v>
      </c>
      <c r="AB69" s="172">
        <f t="shared" si="18"/>
        <v>0</v>
      </c>
      <c r="AC69" s="172">
        <f t="shared" si="19"/>
        <v>0</v>
      </c>
      <c r="AD69" s="172">
        <f t="shared" si="20"/>
        <v>0</v>
      </c>
      <c r="AE69" s="172">
        <f t="shared" si="21"/>
        <v>0</v>
      </c>
      <c r="AF69" s="172">
        <f t="shared" si="22"/>
        <v>0</v>
      </c>
      <c r="AH69" s="258">
        <f t="shared" si="28"/>
        <v>0</v>
      </c>
      <c r="AI69" s="258">
        <f t="shared" si="28"/>
        <v>0</v>
      </c>
      <c r="BJ69" s="172">
        <f t="shared" si="23"/>
        <v>0</v>
      </c>
      <c r="BK69" s="172">
        <f t="shared" si="24"/>
        <v>0</v>
      </c>
      <c r="BL69" s="172">
        <f t="shared" si="25"/>
        <v>0</v>
      </c>
      <c r="BM69" s="172">
        <f t="shared" si="26"/>
        <v>0</v>
      </c>
      <c r="BN69" s="172">
        <f t="shared" si="27"/>
        <v>0</v>
      </c>
    </row>
    <row r="70" spans="9:66" x14ac:dyDescent="0.15">
      <c r="I70" s="258">
        <f t="shared" si="15"/>
        <v>0</v>
      </c>
      <c r="J70" s="258">
        <f t="shared" si="16"/>
        <v>0</v>
      </c>
      <c r="L70" s="172">
        <f t="shared" si="17"/>
        <v>0</v>
      </c>
      <c r="M70" s="172">
        <f t="shared" si="2"/>
        <v>0</v>
      </c>
      <c r="AB70" s="172">
        <f t="shared" si="18"/>
        <v>0</v>
      </c>
      <c r="AC70" s="172">
        <f t="shared" si="19"/>
        <v>0</v>
      </c>
      <c r="AD70" s="172">
        <f t="shared" si="20"/>
        <v>0</v>
      </c>
      <c r="AE70" s="172">
        <f t="shared" si="21"/>
        <v>0</v>
      </c>
      <c r="AF70" s="172">
        <f t="shared" si="22"/>
        <v>0</v>
      </c>
      <c r="AH70" s="258">
        <f t="shared" si="28"/>
        <v>0</v>
      </c>
      <c r="AI70" s="258">
        <f t="shared" si="28"/>
        <v>0</v>
      </c>
      <c r="BJ70" s="172">
        <f t="shared" si="23"/>
        <v>0</v>
      </c>
      <c r="BK70" s="172">
        <f t="shared" si="24"/>
        <v>0</v>
      </c>
      <c r="BL70" s="172">
        <f t="shared" si="25"/>
        <v>0</v>
      </c>
      <c r="BM70" s="172">
        <f t="shared" si="26"/>
        <v>0</v>
      </c>
      <c r="BN70" s="172">
        <f t="shared" si="27"/>
        <v>0</v>
      </c>
    </row>
    <row r="71" spans="9:66" x14ac:dyDescent="0.15">
      <c r="I71" s="258">
        <f t="shared" si="15"/>
        <v>0</v>
      </c>
      <c r="J71" s="258">
        <f t="shared" si="16"/>
        <v>0</v>
      </c>
      <c r="L71" s="172">
        <f t="shared" si="17"/>
        <v>0</v>
      </c>
      <c r="M71" s="172">
        <f t="shared" si="2"/>
        <v>0</v>
      </c>
      <c r="AB71" s="172">
        <f t="shared" si="18"/>
        <v>0</v>
      </c>
      <c r="AC71" s="172">
        <f t="shared" si="19"/>
        <v>0</v>
      </c>
      <c r="AD71" s="172">
        <f t="shared" si="20"/>
        <v>0</v>
      </c>
      <c r="AE71" s="172">
        <f t="shared" si="21"/>
        <v>0</v>
      </c>
      <c r="AF71" s="172">
        <f t="shared" si="22"/>
        <v>0</v>
      </c>
      <c r="AH71" s="258">
        <f t="shared" si="28"/>
        <v>0</v>
      </c>
      <c r="AI71" s="258">
        <f t="shared" si="28"/>
        <v>0</v>
      </c>
      <c r="BJ71" s="172">
        <f t="shared" si="23"/>
        <v>0</v>
      </c>
      <c r="BK71" s="172">
        <f t="shared" si="24"/>
        <v>0</v>
      </c>
      <c r="BL71" s="172">
        <f t="shared" si="25"/>
        <v>0</v>
      </c>
      <c r="BM71" s="172">
        <f t="shared" si="26"/>
        <v>0</v>
      </c>
      <c r="BN71" s="172">
        <f t="shared" si="27"/>
        <v>0</v>
      </c>
    </row>
    <row r="72" spans="9:66" x14ac:dyDescent="0.15">
      <c r="I72" s="258">
        <f t="shared" si="15"/>
        <v>0</v>
      </c>
      <c r="J72" s="258">
        <f t="shared" si="16"/>
        <v>0</v>
      </c>
      <c r="L72" s="172">
        <f t="shared" si="17"/>
        <v>0</v>
      </c>
      <c r="M72" s="172">
        <f t="shared" si="2"/>
        <v>0</v>
      </c>
      <c r="AB72" s="172">
        <f t="shared" si="18"/>
        <v>0</v>
      </c>
      <c r="AC72" s="172">
        <f t="shared" si="19"/>
        <v>0</v>
      </c>
      <c r="AD72" s="172">
        <f t="shared" si="20"/>
        <v>0</v>
      </c>
      <c r="AE72" s="172">
        <f t="shared" si="21"/>
        <v>0</v>
      </c>
      <c r="AF72" s="172">
        <f t="shared" si="22"/>
        <v>0</v>
      </c>
      <c r="AH72" s="258">
        <f t="shared" si="28"/>
        <v>0</v>
      </c>
      <c r="AI72" s="258">
        <f t="shared" si="28"/>
        <v>0</v>
      </c>
      <c r="BJ72" s="172">
        <f t="shared" si="23"/>
        <v>0</v>
      </c>
      <c r="BK72" s="172">
        <f t="shared" si="24"/>
        <v>0</v>
      </c>
      <c r="BL72" s="172">
        <f t="shared" si="25"/>
        <v>0</v>
      </c>
      <c r="BM72" s="172">
        <f t="shared" si="26"/>
        <v>0</v>
      </c>
      <c r="BN72" s="172">
        <f t="shared" si="27"/>
        <v>0</v>
      </c>
    </row>
    <row r="73" spans="9:66" x14ac:dyDescent="0.15">
      <c r="I73" s="258">
        <f t="shared" si="15"/>
        <v>0</v>
      </c>
      <c r="J73" s="258">
        <f t="shared" si="16"/>
        <v>0</v>
      </c>
      <c r="L73" s="172">
        <f t="shared" si="17"/>
        <v>0</v>
      </c>
      <c r="M73" s="172">
        <f t="shared" si="2"/>
        <v>0</v>
      </c>
      <c r="AB73" s="172">
        <f t="shared" si="18"/>
        <v>0</v>
      </c>
      <c r="AC73" s="172">
        <f t="shared" si="19"/>
        <v>0</v>
      </c>
      <c r="AD73" s="172">
        <f t="shared" si="20"/>
        <v>0</v>
      </c>
      <c r="AE73" s="172">
        <f t="shared" si="21"/>
        <v>0</v>
      </c>
      <c r="AF73" s="172">
        <f t="shared" si="22"/>
        <v>0</v>
      </c>
      <c r="AH73" s="258">
        <f t="shared" si="28"/>
        <v>0</v>
      </c>
      <c r="AI73" s="258">
        <f t="shared" si="28"/>
        <v>0</v>
      </c>
      <c r="BJ73" s="172">
        <f t="shared" si="23"/>
        <v>0</v>
      </c>
      <c r="BK73" s="172">
        <f t="shared" si="24"/>
        <v>0</v>
      </c>
      <c r="BL73" s="172">
        <f t="shared" si="25"/>
        <v>0</v>
      </c>
      <c r="BM73" s="172">
        <f t="shared" si="26"/>
        <v>0</v>
      </c>
      <c r="BN73" s="172">
        <f t="shared" si="27"/>
        <v>0</v>
      </c>
    </row>
    <row r="74" spans="9:66" x14ac:dyDescent="0.15">
      <c r="I74" s="258">
        <f t="shared" si="15"/>
        <v>0</v>
      </c>
      <c r="J74" s="258">
        <f t="shared" si="16"/>
        <v>0</v>
      </c>
      <c r="L74" s="172">
        <f t="shared" si="17"/>
        <v>0</v>
      </c>
      <c r="M74" s="172">
        <f t="shared" si="2"/>
        <v>0</v>
      </c>
      <c r="AB74" s="172">
        <f t="shared" si="18"/>
        <v>0</v>
      </c>
      <c r="AC74" s="172">
        <f t="shared" si="19"/>
        <v>0</v>
      </c>
      <c r="AD74" s="172">
        <f t="shared" si="20"/>
        <v>0</v>
      </c>
      <c r="AE74" s="172">
        <f t="shared" si="21"/>
        <v>0</v>
      </c>
      <c r="AF74" s="172">
        <f t="shared" si="22"/>
        <v>0</v>
      </c>
      <c r="AH74" s="258">
        <f t="shared" si="28"/>
        <v>0</v>
      </c>
      <c r="AI74" s="258">
        <f t="shared" si="28"/>
        <v>0</v>
      </c>
      <c r="BJ74" s="172">
        <f t="shared" si="23"/>
        <v>0</v>
      </c>
      <c r="BK74" s="172">
        <f t="shared" si="24"/>
        <v>0</v>
      </c>
      <c r="BL74" s="172">
        <f t="shared" si="25"/>
        <v>0</v>
      </c>
      <c r="BM74" s="172">
        <f t="shared" si="26"/>
        <v>0</v>
      </c>
      <c r="BN74" s="172">
        <f t="shared" si="27"/>
        <v>0</v>
      </c>
    </row>
    <row r="75" spans="9:66" x14ac:dyDescent="0.15">
      <c r="I75" s="258">
        <f t="shared" si="15"/>
        <v>0</v>
      </c>
      <c r="J75" s="258">
        <f t="shared" si="16"/>
        <v>0</v>
      </c>
      <c r="L75" s="172">
        <f t="shared" si="17"/>
        <v>0</v>
      </c>
      <c r="M75" s="172">
        <f t="shared" si="2"/>
        <v>0</v>
      </c>
      <c r="AB75" s="172">
        <f t="shared" si="18"/>
        <v>0</v>
      </c>
      <c r="AC75" s="172">
        <f t="shared" si="19"/>
        <v>0</v>
      </c>
      <c r="AD75" s="172">
        <f t="shared" si="20"/>
        <v>0</v>
      </c>
      <c r="AE75" s="172">
        <f t="shared" si="21"/>
        <v>0</v>
      </c>
      <c r="AF75" s="172">
        <f t="shared" si="22"/>
        <v>0</v>
      </c>
      <c r="AH75" s="258">
        <f t="shared" si="28"/>
        <v>0</v>
      </c>
      <c r="AI75" s="258">
        <f t="shared" si="28"/>
        <v>0</v>
      </c>
      <c r="BJ75" s="172">
        <f t="shared" si="23"/>
        <v>0</v>
      </c>
      <c r="BK75" s="172">
        <f t="shared" si="24"/>
        <v>0</v>
      </c>
      <c r="BL75" s="172">
        <f t="shared" si="25"/>
        <v>0</v>
      </c>
      <c r="BM75" s="172">
        <f t="shared" si="26"/>
        <v>0</v>
      </c>
      <c r="BN75" s="172">
        <f t="shared" si="27"/>
        <v>0</v>
      </c>
    </row>
    <row r="76" spans="9:66" x14ac:dyDescent="0.15">
      <c r="I76" s="258">
        <f t="shared" si="15"/>
        <v>0</v>
      </c>
      <c r="J76" s="258">
        <f t="shared" si="16"/>
        <v>0</v>
      </c>
      <c r="L76" s="172">
        <f t="shared" si="17"/>
        <v>0</v>
      </c>
      <c r="M76" s="172">
        <f t="shared" si="2"/>
        <v>0</v>
      </c>
      <c r="AB76" s="172">
        <f t="shared" si="18"/>
        <v>0</v>
      </c>
      <c r="AC76" s="172">
        <f t="shared" si="19"/>
        <v>0</v>
      </c>
      <c r="AD76" s="172">
        <f t="shared" si="20"/>
        <v>0</v>
      </c>
      <c r="AE76" s="172">
        <f t="shared" si="21"/>
        <v>0</v>
      </c>
      <c r="AF76" s="172">
        <f t="shared" si="22"/>
        <v>0</v>
      </c>
      <c r="AH76" s="258">
        <f t="shared" si="28"/>
        <v>0</v>
      </c>
      <c r="AI76" s="258">
        <f t="shared" si="28"/>
        <v>0</v>
      </c>
      <c r="BJ76" s="172">
        <f t="shared" si="23"/>
        <v>0</v>
      </c>
      <c r="BK76" s="172">
        <f t="shared" si="24"/>
        <v>0</v>
      </c>
      <c r="BL76" s="172">
        <f t="shared" si="25"/>
        <v>0</v>
      </c>
      <c r="BM76" s="172">
        <f t="shared" si="26"/>
        <v>0</v>
      </c>
      <c r="BN76" s="172">
        <f t="shared" si="27"/>
        <v>0</v>
      </c>
    </row>
    <row r="77" spans="9:66" x14ac:dyDescent="0.15">
      <c r="I77" s="258">
        <f t="shared" si="15"/>
        <v>0</v>
      </c>
      <c r="J77" s="258">
        <f t="shared" si="16"/>
        <v>0</v>
      </c>
      <c r="L77" s="172">
        <f t="shared" si="17"/>
        <v>0</v>
      </c>
      <c r="M77" s="172">
        <f t="shared" si="17"/>
        <v>0</v>
      </c>
      <c r="AB77" s="172">
        <f t="shared" si="18"/>
        <v>0</v>
      </c>
      <c r="AC77" s="172">
        <f t="shared" si="19"/>
        <v>0</v>
      </c>
      <c r="AD77" s="172">
        <f t="shared" si="20"/>
        <v>0</v>
      </c>
      <c r="AE77" s="172">
        <f t="shared" si="21"/>
        <v>0</v>
      </c>
      <c r="AF77" s="172">
        <f t="shared" si="22"/>
        <v>0</v>
      </c>
      <c r="AH77" s="258">
        <f t="shared" si="28"/>
        <v>0</v>
      </c>
      <c r="AI77" s="258">
        <f t="shared" si="28"/>
        <v>0</v>
      </c>
      <c r="BJ77" s="172">
        <f t="shared" si="23"/>
        <v>0</v>
      </c>
      <c r="BK77" s="172">
        <f t="shared" si="24"/>
        <v>0</v>
      </c>
      <c r="BL77" s="172">
        <f t="shared" si="25"/>
        <v>0</v>
      </c>
      <c r="BM77" s="172">
        <f t="shared" si="26"/>
        <v>0</v>
      </c>
      <c r="BN77" s="172">
        <f t="shared" si="27"/>
        <v>0</v>
      </c>
    </row>
    <row r="78" spans="9:66" x14ac:dyDescent="0.15">
      <c r="I78" s="258">
        <f t="shared" si="15"/>
        <v>0</v>
      </c>
      <c r="J78" s="258">
        <f t="shared" si="16"/>
        <v>0</v>
      </c>
      <c r="L78" s="172">
        <f t="shared" ref="L78:M141" si="29">SUMIF($N$1:$U$1,L$1,$N78:$U78)</f>
        <v>0</v>
      </c>
      <c r="M78" s="172">
        <f t="shared" si="29"/>
        <v>0</v>
      </c>
      <c r="AB78" s="172">
        <f t="shared" si="18"/>
        <v>0</v>
      </c>
      <c r="AC78" s="172">
        <f t="shared" si="19"/>
        <v>0</v>
      </c>
      <c r="AD78" s="172">
        <f t="shared" si="20"/>
        <v>0</v>
      </c>
      <c r="AE78" s="172">
        <f t="shared" si="21"/>
        <v>0</v>
      </c>
      <c r="AF78" s="172">
        <f t="shared" si="22"/>
        <v>0</v>
      </c>
      <c r="AH78" s="258">
        <f t="shared" si="28"/>
        <v>0</v>
      </c>
      <c r="AI78" s="258">
        <f t="shared" si="28"/>
        <v>0</v>
      </c>
      <c r="BJ78" s="172">
        <f t="shared" si="23"/>
        <v>0</v>
      </c>
      <c r="BK78" s="172">
        <f t="shared" si="24"/>
        <v>0</v>
      </c>
      <c r="BL78" s="172">
        <f t="shared" si="25"/>
        <v>0</v>
      </c>
      <c r="BM78" s="172">
        <f t="shared" si="26"/>
        <v>0</v>
      </c>
      <c r="BN78" s="172">
        <f t="shared" si="27"/>
        <v>0</v>
      </c>
    </row>
    <row r="79" spans="9:66" x14ac:dyDescent="0.15">
      <c r="I79" s="258">
        <f t="shared" si="15"/>
        <v>0</v>
      </c>
      <c r="J79" s="258">
        <f t="shared" si="16"/>
        <v>0</v>
      </c>
      <c r="L79" s="172">
        <f t="shared" si="29"/>
        <v>0</v>
      </c>
      <c r="M79" s="172">
        <f t="shared" si="29"/>
        <v>0</v>
      </c>
      <c r="AB79" s="172">
        <f t="shared" si="18"/>
        <v>0</v>
      </c>
      <c r="AC79" s="172">
        <f t="shared" si="19"/>
        <v>0</v>
      </c>
      <c r="AD79" s="172">
        <f t="shared" si="20"/>
        <v>0</v>
      </c>
      <c r="AE79" s="172">
        <f t="shared" si="21"/>
        <v>0</v>
      </c>
      <c r="AF79" s="172">
        <f t="shared" si="22"/>
        <v>0</v>
      </c>
      <c r="AH79" s="258">
        <f t="shared" si="28"/>
        <v>0</v>
      </c>
      <c r="AI79" s="258">
        <f t="shared" si="28"/>
        <v>0</v>
      </c>
      <c r="BJ79" s="172">
        <f t="shared" si="23"/>
        <v>0</v>
      </c>
      <c r="BK79" s="172">
        <f t="shared" si="24"/>
        <v>0</v>
      </c>
      <c r="BL79" s="172">
        <f t="shared" si="25"/>
        <v>0</v>
      </c>
      <c r="BM79" s="172">
        <f t="shared" si="26"/>
        <v>0</v>
      </c>
      <c r="BN79" s="172">
        <f t="shared" si="27"/>
        <v>0</v>
      </c>
    </row>
    <row r="80" spans="9:66" x14ac:dyDescent="0.15">
      <c r="I80" s="258">
        <f t="shared" si="15"/>
        <v>0</v>
      </c>
      <c r="J80" s="258">
        <f t="shared" si="16"/>
        <v>0</v>
      </c>
      <c r="L80" s="172">
        <f t="shared" si="29"/>
        <v>0</v>
      </c>
      <c r="M80" s="172">
        <f t="shared" si="29"/>
        <v>0</v>
      </c>
      <c r="AB80" s="172">
        <f t="shared" si="18"/>
        <v>0</v>
      </c>
      <c r="AC80" s="172">
        <f t="shared" si="19"/>
        <v>0</v>
      </c>
      <c r="AD80" s="172">
        <f t="shared" si="20"/>
        <v>0</v>
      </c>
      <c r="AE80" s="172">
        <f t="shared" si="21"/>
        <v>0</v>
      </c>
      <c r="AF80" s="172">
        <f t="shared" si="22"/>
        <v>0</v>
      </c>
      <c r="AH80" s="258">
        <f t="shared" si="28"/>
        <v>0</v>
      </c>
      <c r="AI80" s="258">
        <f t="shared" si="28"/>
        <v>0</v>
      </c>
      <c r="BJ80" s="172">
        <f t="shared" si="23"/>
        <v>0</v>
      </c>
      <c r="BK80" s="172">
        <f t="shared" si="24"/>
        <v>0</v>
      </c>
      <c r="BL80" s="172">
        <f t="shared" si="25"/>
        <v>0</v>
      </c>
      <c r="BM80" s="172">
        <f t="shared" si="26"/>
        <v>0</v>
      </c>
      <c r="BN80" s="172">
        <f t="shared" si="27"/>
        <v>0</v>
      </c>
    </row>
    <row r="81" spans="9:66" x14ac:dyDescent="0.15">
      <c r="I81" s="258">
        <f t="shared" si="15"/>
        <v>0</v>
      </c>
      <c r="J81" s="258">
        <f t="shared" si="16"/>
        <v>0</v>
      </c>
      <c r="L81" s="172">
        <f t="shared" si="29"/>
        <v>0</v>
      </c>
      <c r="M81" s="172">
        <f t="shared" si="29"/>
        <v>0</v>
      </c>
      <c r="AB81" s="172">
        <f t="shared" si="18"/>
        <v>0</v>
      </c>
      <c r="AC81" s="172">
        <f t="shared" si="19"/>
        <v>0</v>
      </c>
      <c r="AD81" s="172">
        <f t="shared" si="20"/>
        <v>0</v>
      </c>
      <c r="AE81" s="172">
        <f t="shared" si="21"/>
        <v>0</v>
      </c>
      <c r="AF81" s="172">
        <f t="shared" si="22"/>
        <v>0</v>
      </c>
      <c r="AH81" s="258">
        <f t="shared" si="28"/>
        <v>0</v>
      </c>
      <c r="AI81" s="258">
        <f t="shared" si="28"/>
        <v>0</v>
      </c>
      <c r="BJ81" s="172">
        <f t="shared" si="23"/>
        <v>0</v>
      </c>
      <c r="BK81" s="172">
        <f t="shared" si="24"/>
        <v>0</v>
      </c>
      <c r="BL81" s="172">
        <f t="shared" si="25"/>
        <v>0</v>
      </c>
      <c r="BM81" s="172">
        <f t="shared" si="26"/>
        <v>0</v>
      </c>
      <c r="BN81" s="172">
        <f t="shared" si="27"/>
        <v>0</v>
      </c>
    </row>
    <row r="82" spans="9:66" x14ac:dyDescent="0.15">
      <c r="I82" s="258">
        <f t="shared" si="15"/>
        <v>0</v>
      </c>
      <c r="J82" s="258">
        <f t="shared" si="16"/>
        <v>0</v>
      </c>
      <c r="L82" s="172">
        <f t="shared" si="29"/>
        <v>0</v>
      </c>
      <c r="M82" s="172">
        <f t="shared" si="29"/>
        <v>0</v>
      </c>
      <c r="AB82" s="172">
        <f t="shared" si="18"/>
        <v>0</v>
      </c>
      <c r="AC82" s="172">
        <f t="shared" si="19"/>
        <v>0</v>
      </c>
      <c r="AD82" s="172">
        <f t="shared" si="20"/>
        <v>0</v>
      </c>
      <c r="AE82" s="172">
        <f t="shared" si="21"/>
        <v>0</v>
      </c>
      <c r="AF82" s="172">
        <f t="shared" si="22"/>
        <v>0</v>
      </c>
      <c r="AH82" s="258">
        <f t="shared" si="28"/>
        <v>0</v>
      </c>
      <c r="AI82" s="258">
        <f t="shared" si="28"/>
        <v>0</v>
      </c>
      <c r="BJ82" s="172">
        <f t="shared" si="23"/>
        <v>0</v>
      </c>
      <c r="BK82" s="172">
        <f t="shared" si="24"/>
        <v>0</v>
      </c>
      <c r="BL82" s="172">
        <f t="shared" si="25"/>
        <v>0</v>
      </c>
      <c r="BM82" s="172">
        <f t="shared" si="26"/>
        <v>0</v>
      </c>
      <c r="BN82" s="172">
        <f t="shared" si="27"/>
        <v>0</v>
      </c>
    </row>
    <row r="83" spans="9:66" x14ac:dyDescent="0.15">
      <c r="I83" s="258">
        <f t="shared" si="15"/>
        <v>0</v>
      </c>
      <c r="J83" s="258">
        <f t="shared" si="16"/>
        <v>0</v>
      </c>
      <c r="L83" s="172">
        <f t="shared" si="29"/>
        <v>0</v>
      </c>
      <c r="M83" s="172">
        <f t="shared" si="29"/>
        <v>0</v>
      </c>
      <c r="AB83" s="172">
        <f t="shared" si="18"/>
        <v>0</v>
      </c>
      <c r="AC83" s="172">
        <f t="shared" si="19"/>
        <v>0</v>
      </c>
      <c r="AD83" s="172">
        <f t="shared" si="20"/>
        <v>0</v>
      </c>
      <c r="AE83" s="172">
        <f t="shared" si="21"/>
        <v>0</v>
      </c>
      <c r="AF83" s="172">
        <f t="shared" si="22"/>
        <v>0</v>
      </c>
      <c r="AH83" s="258">
        <f t="shared" si="28"/>
        <v>0</v>
      </c>
      <c r="AI83" s="258">
        <f t="shared" si="28"/>
        <v>0</v>
      </c>
      <c r="BJ83" s="172">
        <f t="shared" si="23"/>
        <v>0</v>
      </c>
      <c r="BK83" s="172">
        <f t="shared" si="24"/>
        <v>0</v>
      </c>
      <c r="BL83" s="172">
        <f t="shared" si="25"/>
        <v>0</v>
      </c>
      <c r="BM83" s="172">
        <f t="shared" si="26"/>
        <v>0</v>
      </c>
      <c r="BN83" s="172">
        <f t="shared" si="27"/>
        <v>0</v>
      </c>
    </row>
    <row r="84" spans="9:66" x14ac:dyDescent="0.15">
      <c r="I84" s="258">
        <f t="shared" si="15"/>
        <v>0</v>
      </c>
      <c r="J84" s="258">
        <f t="shared" si="16"/>
        <v>0</v>
      </c>
      <c r="L84" s="172">
        <f t="shared" si="29"/>
        <v>0</v>
      </c>
      <c r="M84" s="172">
        <f t="shared" si="29"/>
        <v>0</v>
      </c>
      <c r="AB84" s="172">
        <f t="shared" si="18"/>
        <v>0</v>
      </c>
      <c r="AC84" s="172">
        <f t="shared" si="19"/>
        <v>0</v>
      </c>
      <c r="AD84" s="172">
        <f t="shared" si="20"/>
        <v>0</v>
      </c>
      <c r="AE84" s="172">
        <f t="shared" si="21"/>
        <v>0</v>
      </c>
      <c r="AF84" s="172">
        <f t="shared" si="22"/>
        <v>0</v>
      </c>
      <c r="AH84" s="258">
        <f t="shared" si="28"/>
        <v>0</v>
      </c>
      <c r="AI84" s="258">
        <f t="shared" si="28"/>
        <v>0</v>
      </c>
      <c r="BJ84" s="172">
        <f t="shared" si="23"/>
        <v>0</v>
      </c>
      <c r="BK84" s="172">
        <f t="shared" si="24"/>
        <v>0</v>
      </c>
      <c r="BL84" s="172">
        <f t="shared" si="25"/>
        <v>0</v>
      </c>
      <c r="BM84" s="172">
        <f t="shared" si="26"/>
        <v>0</v>
      </c>
      <c r="BN84" s="172">
        <f t="shared" si="27"/>
        <v>0</v>
      </c>
    </row>
    <row r="85" spans="9:66" x14ac:dyDescent="0.15">
      <c r="I85" s="258">
        <f t="shared" si="15"/>
        <v>0</v>
      </c>
      <c r="J85" s="258">
        <f t="shared" si="16"/>
        <v>0</v>
      </c>
      <c r="L85" s="172">
        <f t="shared" si="29"/>
        <v>0</v>
      </c>
      <c r="M85" s="172">
        <f t="shared" si="29"/>
        <v>0</v>
      </c>
      <c r="AB85" s="172">
        <f t="shared" si="18"/>
        <v>0</v>
      </c>
      <c r="AC85" s="172">
        <f t="shared" si="19"/>
        <v>0</v>
      </c>
      <c r="AD85" s="172">
        <f t="shared" si="20"/>
        <v>0</v>
      </c>
      <c r="AE85" s="172">
        <f t="shared" si="21"/>
        <v>0</v>
      </c>
      <c r="AF85" s="172">
        <f t="shared" si="22"/>
        <v>0</v>
      </c>
      <c r="AH85" s="258">
        <f t="shared" si="28"/>
        <v>0</v>
      </c>
      <c r="AI85" s="258">
        <f t="shared" si="28"/>
        <v>0</v>
      </c>
      <c r="BJ85" s="172">
        <f t="shared" si="23"/>
        <v>0</v>
      </c>
      <c r="BK85" s="172">
        <f t="shared" si="24"/>
        <v>0</v>
      </c>
      <c r="BL85" s="172">
        <f t="shared" si="25"/>
        <v>0</v>
      </c>
      <c r="BM85" s="172">
        <f t="shared" si="26"/>
        <v>0</v>
      </c>
      <c r="BN85" s="172">
        <f t="shared" si="27"/>
        <v>0</v>
      </c>
    </row>
    <row r="86" spans="9:66" x14ac:dyDescent="0.15">
      <c r="I86" s="258">
        <f t="shared" si="15"/>
        <v>0</v>
      </c>
      <c r="J86" s="258">
        <f t="shared" si="16"/>
        <v>0</v>
      </c>
      <c r="L86" s="172">
        <f t="shared" si="29"/>
        <v>0</v>
      </c>
      <c r="M86" s="172">
        <f t="shared" si="29"/>
        <v>0</v>
      </c>
      <c r="AB86" s="172">
        <f t="shared" si="18"/>
        <v>0</v>
      </c>
      <c r="AC86" s="172">
        <f t="shared" si="19"/>
        <v>0</v>
      </c>
      <c r="AD86" s="172">
        <f t="shared" si="20"/>
        <v>0</v>
      </c>
      <c r="AE86" s="172">
        <f t="shared" si="21"/>
        <v>0</v>
      </c>
      <c r="AF86" s="172">
        <f t="shared" si="22"/>
        <v>0</v>
      </c>
      <c r="AH86" s="258">
        <f t="shared" si="28"/>
        <v>0</v>
      </c>
      <c r="AI86" s="258">
        <f t="shared" si="28"/>
        <v>0</v>
      </c>
      <c r="BJ86" s="172">
        <f t="shared" si="23"/>
        <v>0</v>
      </c>
      <c r="BK86" s="172">
        <f t="shared" si="24"/>
        <v>0</v>
      </c>
      <c r="BL86" s="172">
        <f t="shared" si="25"/>
        <v>0</v>
      </c>
      <c r="BM86" s="172">
        <f t="shared" si="26"/>
        <v>0</v>
      </c>
      <c r="BN86" s="172">
        <f t="shared" si="27"/>
        <v>0</v>
      </c>
    </row>
    <row r="87" spans="9:66" x14ac:dyDescent="0.15">
      <c r="I87" s="258">
        <f t="shared" si="15"/>
        <v>0</v>
      </c>
      <c r="J87" s="258">
        <f t="shared" si="16"/>
        <v>0</v>
      </c>
      <c r="L87" s="172">
        <f t="shared" si="29"/>
        <v>0</v>
      </c>
      <c r="M87" s="172">
        <f t="shared" si="29"/>
        <v>0</v>
      </c>
      <c r="AB87" s="172">
        <f t="shared" si="18"/>
        <v>0</v>
      </c>
      <c r="AC87" s="172">
        <f t="shared" si="19"/>
        <v>0</v>
      </c>
      <c r="AD87" s="172">
        <f t="shared" si="20"/>
        <v>0</v>
      </c>
      <c r="AE87" s="172">
        <f t="shared" si="21"/>
        <v>0</v>
      </c>
      <c r="AF87" s="172">
        <f t="shared" si="22"/>
        <v>0</v>
      </c>
      <c r="AH87" s="258">
        <f t="shared" si="28"/>
        <v>0</v>
      </c>
      <c r="AI87" s="258">
        <f t="shared" si="28"/>
        <v>0</v>
      </c>
      <c r="BJ87" s="172">
        <f t="shared" si="23"/>
        <v>0</v>
      </c>
      <c r="BK87" s="172">
        <f t="shared" si="24"/>
        <v>0</v>
      </c>
      <c r="BL87" s="172">
        <f t="shared" si="25"/>
        <v>0</v>
      </c>
      <c r="BM87" s="172">
        <f t="shared" si="26"/>
        <v>0</v>
      </c>
      <c r="BN87" s="172">
        <f t="shared" si="27"/>
        <v>0</v>
      </c>
    </row>
    <row r="88" spans="9:66" x14ac:dyDescent="0.15">
      <c r="I88" s="258">
        <f t="shared" si="15"/>
        <v>0</v>
      </c>
      <c r="J88" s="258">
        <f t="shared" si="16"/>
        <v>0</v>
      </c>
      <c r="L88" s="172">
        <f t="shared" si="29"/>
        <v>0</v>
      </c>
      <c r="M88" s="172">
        <f t="shared" si="29"/>
        <v>0</v>
      </c>
      <c r="AB88" s="172">
        <f t="shared" si="18"/>
        <v>0</v>
      </c>
      <c r="AC88" s="172">
        <f t="shared" si="19"/>
        <v>0</v>
      </c>
      <c r="AD88" s="172">
        <f t="shared" si="20"/>
        <v>0</v>
      </c>
      <c r="AE88" s="172">
        <f t="shared" si="21"/>
        <v>0</v>
      </c>
      <c r="AF88" s="172">
        <f t="shared" si="22"/>
        <v>0</v>
      </c>
      <c r="AH88" s="258">
        <f t="shared" si="28"/>
        <v>0</v>
      </c>
      <c r="AI88" s="258">
        <f t="shared" si="28"/>
        <v>0</v>
      </c>
      <c r="BJ88" s="172">
        <f t="shared" si="23"/>
        <v>0</v>
      </c>
      <c r="BK88" s="172">
        <f t="shared" si="24"/>
        <v>0</v>
      </c>
      <c r="BL88" s="172">
        <f t="shared" si="25"/>
        <v>0</v>
      </c>
      <c r="BM88" s="172">
        <f t="shared" si="26"/>
        <v>0</v>
      </c>
      <c r="BN88" s="172">
        <f t="shared" si="27"/>
        <v>0</v>
      </c>
    </row>
    <row r="89" spans="9:66" x14ac:dyDescent="0.15">
      <c r="I89" s="258">
        <f t="shared" si="15"/>
        <v>0</v>
      </c>
      <c r="J89" s="258">
        <f t="shared" si="16"/>
        <v>0</v>
      </c>
      <c r="L89" s="172">
        <f t="shared" si="29"/>
        <v>0</v>
      </c>
      <c r="M89" s="172">
        <f t="shared" si="29"/>
        <v>0</v>
      </c>
      <c r="AB89" s="172">
        <f t="shared" si="18"/>
        <v>0</v>
      </c>
      <c r="AC89" s="172">
        <f t="shared" si="19"/>
        <v>0</v>
      </c>
      <c r="AD89" s="172">
        <f t="shared" si="20"/>
        <v>0</v>
      </c>
      <c r="AE89" s="172">
        <f t="shared" si="21"/>
        <v>0</v>
      </c>
      <c r="AF89" s="172">
        <f t="shared" si="22"/>
        <v>0</v>
      </c>
      <c r="AH89" s="258">
        <f t="shared" si="28"/>
        <v>0</v>
      </c>
      <c r="AI89" s="258">
        <f t="shared" si="28"/>
        <v>0</v>
      </c>
      <c r="BJ89" s="172">
        <f t="shared" si="23"/>
        <v>0</v>
      </c>
      <c r="BK89" s="172">
        <f t="shared" si="24"/>
        <v>0</v>
      </c>
      <c r="BL89" s="172">
        <f t="shared" si="25"/>
        <v>0</v>
      </c>
      <c r="BM89" s="172">
        <f t="shared" si="26"/>
        <v>0</v>
      </c>
      <c r="BN89" s="172">
        <f t="shared" si="27"/>
        <v>0</v>
      </c>
    </row>
    <row r="90" spans="9:66" x14ac:dyDescent="0.15">
      <c r="I90" s="258">
        <f t="shared" si="15"/>
        <v>0</v>
      </c>
      <c r="J90" s="258">
        <f t="shared" si="16"/>
        <v>0</v>
      </c>
      <c r="L90" s="172">
        <f t="shared" si="29"/>
        <v>0</v>
      </c>
      <c r="M90" s="172">
        <f t="shared" si="29"/>
        <v>0</v>
      </c>
      <c r="AB90" s="172">
        <f t="shared" si="18"/>
        <v>0</v>
      </c>
      <c r="AC90" s="172">
        <f t="shared" si="19"/>
        <v>0</v>
      </c>
      <c r="AD90" s="172">
        <f t="shared" si="20"/>
        <v>0</v>
      </c>
      <c r="AE90" s="172">
        <f t="shared" si="21"/>
        <v>0</v>
      </c>
      <c r="AF90" s="172">
        <f t="shared" si="22"/>
        <v>0</v>
      </c>
      <c r="AH90" s="258">
        <f t="shared" si="28"/>
        <v>0</v>
      </c>
      <c r="AI90" s="258">
        <f t="shared" si="28"/>
        <v>0</v>
      </c>
      <c r="BJ90" s="172">
        <f t="shared" si="23"/>
        <v>0</v>
      </c>
      <c r="BK90" s="172">
        <f t="shared" si="24"/>
        <v>0</v>
      </c>
      <c r="BL90" s="172">
        <f t="shared" si="25"/>
        <v>0</v>
      </c>
      <c r="BM90" s="172">
        <f t="shared" si="26"/>
        <v>0</v>
      </c>
      <c r="BN90" s="172">
        <f t="shared" si="27"/>
        <v>0</v>
      </c>
    </row>
    <row r="91" spans="9:66" x14ac:dyDescent="0.15">
      <c r="I91" s="258">
        <f t="shared" si="15"/>
        <v>0</v>
      </c>
      <c r="J91" s="258">
        <f t="shared" si="16"/>
        <v>0</v>
      </c>
      <c r="L91" s="172">
        <f t="shared" si="29"/>
        <v>0</v>
      </c>
      <c r="M91" s="172">
        <f t="shared" si="29"/>
        <v>0</v>
      </c>
      <c r="AB91" s="172">
        <f t="shared" si="18"/>
        <v>0</v>
      </c>
      <c r="AC91" s="172">
        <f t="shared" si="19"/>
        <v>0</v>
      </c>
      <c r="AD91" s="172">
        <f t="shared" si="20"/>
        <v>0</v>
      </c>
      <c r="AE91" s="172">
        <f t="shared" si="21"/>
        <v>0</v>
      </c>
      <c r="AF91" s="172">
        <f t="shared" si="22"/>
        <v>0</v>
      </c>
      <c r="AH91" s="258">
        <f t="shared" si="28"/>
        <v>0</v>
      </c>
      <c r="AI91" s="258">
        <f t="shared" si="28"/>
        <v>0</v>
      </c>
      <c r="BJ91" s="172">
        <f t="shared" si="23"/>
        <v>0</v>
      </c>
      <c r="BK91" s="172">
        <f t="shared" si="24"/>
        <v>0</v>
      </c>
      <c r="BL91" s="172">
        <f t="shared" si="25"/>
        <v>0</v>
      </c>
      <c r="BM91" s="172">
        <f t="shared" si="26"/>
        <v>0</v>
      </c>
      <c r="BN91" s="172">
        <f t="shared" si="27"/>
        <v>0</v>
      </c>
    </row>
    <row r="92" spans="9:66" x14ac:dyDescent="0.15">
      <c r="I92" s="258">
        <f t="shared" si="15"/>
        <v>0</v>
      </c>
      <c r="J92" s="258">
        <f t="shared" si="16"/>
        <v>0</v>
      </c>
      <c r="L92" s="172">
        <f t="shared" si="29"/>
        <v>0</v>
      </c>
      <c r="M92" s="172">
        <f t="shared" si="29"/>
        <v>0</v>
      </c>
      <c r="AB92" s="172">
        <f t="shared" si="18"/>
        <v>0</v>
      </c>
      <c r="AC92" s="172">
        <f t="shared" si="19"/>
        <v>0</v>
      </c>
      <c r="AD92" s="172">
        <f t="shared" si="20"/>
        <v>0</v>
      </c>
      <c r="AE92" s="172">
        <f t="shared" si="21"/>
        <v>0</v>
      </c>
      <c r="AF92" s="172">
        <f t="shared" si="22"/>
        <v>0</v>
      </c>
      <c r="AH92" s="258">
        <f t="shared" si="28"/>
        <v>0</v>
      </c>
      <c r="AI92" s="258">
        <f t="shared" si="28"/>
        <v>0</v>
      </c>
      <c r="BJ92" s="172">
        <f t="shared" si="23"/>
        <v>0</v>
      </c>
      <c r="BK92" s="172">
        <f t="shared" si="24"/>
        <v>0</v>
      </c>
      <c r="BL92" s="172">
        <f t="shared" si="25"/>
        <v>0</v>
      </c>
      <c r="BM92" s="172">
        <f t="shared" si="26"/>
        <v>0</v>
      </c>
      <c r="BN92" s="172">
        <f t="shared" si="27"/>
        <v>0</v>
      </c>
    </row>
    <row r="93" spans="9:66" x14ac:dyDescent="0.15">
      <c r="I93" s="258">
        <f t="shared" si="15"/>
        <v>0</v>
      </c>
      <c r="J93" s="258">
        <f t="shared" si="16"/>
        <v>0</v>
      </c>
      <c r="L93" s="172">
        <f t="shared" si="29"/>
        <v>0</v>
      </c>
      <c r="M93" s="172">
        <f t="shared" si="29"/>
        <v>0</v>
      </c>
      <c r="AB93" s="172">
        <f t="shared" si="18"/>
        <v>0</v>
      </c>
      <c r="AC93" s="172">
        <f t="shared" si="19"/>
        <v>0</v>
      </c>
      <c r="AD93" s="172">
        <f t="shared" si="20"/>
        <v>0</v>
      </c>
      <c r="AE93" s="172">
        <f t="shared" si="21"/>
        <v>0</v>
      </c>
      <c r="AF93" s="172">
        <f t="shared" si="22"/>
        <v>0</v>
      </c>
      <c r="AH93" s="258">
        <f t="shared" si="28"/>
        <v>0</v>
      </c>
      <c r="AI93" s="258">
        <f t="shared" si="28"/>
        <v>0</v>
      </c>
      <c r="BJ93" s="172">
        <f t="shared" si="23"/>
        <v>0</v>
      </c>
      <c r="BK93" s="172">
        <f t="shared" si="24"/>
        <v>0</v>
      </c>
      <c r="BL93" s="172">
        <f t="shared" si="25"/>
        <v>0</v>
      </c>
      <c r="BM93" s="172">
        <f t="shared" si="26"/>
        <v>0</v>
      </c>
      <c r="BN93" s="172">
        <f t="shared" si="27"/>
        <v>0</v>
      </c>
    </row>
    <row r="94" spans="9:66" x14ac:dyDescent="0.15">
      <c r="I94" s="258">
        <f t="shared" si="15"/>
        <v>0</v>
      </c>
      <c r="J94" s="258">
        <f t="shared" si="16"/>
        <v>0</v>
      </c>
      <c r="L94" s="172">
        <f t="shared" si="29"/>
        <v>0</v>
      </c>
      <c r="M94" s="172">
        <f t="shared" si="29"/>
        <v>0</v>
      </c>
      <c r="AB94" s="172">
        <f t="shared" si="18"/>
        <v>0</v>
      </c>
      <c r="AC94" s="172">
        <f t="shared" si="19"/>
        <v>0</v>
      </c>
      <c r="AD94" s="172">
        <f t="shared" si="20"/>
        <v>0</v>
      </c>
      <c r="AE94" s="172">
        <f t="shared" si="21"/>
        <v>0</v>
      </c>
      <c r="AF94" s="172">
        <f t="shared" si="22"/>
        <v>0</v>
      </c>
      <c r="AH94" s="258">
        <f t="shared" si="28"/>
        <v>0</v>
      </c>
      <c r="AI94" s="258">
        <f t="shared" si="28"/>
        <v>0</v>
      </c>
      <c r="BJ94" s="172">
        <f t="shared" si="23"/>
        <v>0</v>
      </c>
      <c r="BK94" s="172">
        <f t="shared" si="24"/>
        <v>0</v>
      </c>
      <c r="BL94" s="172">
        <f t="shared" si="25"/>
        <v>0</v>
      </c>
      <c r="BM94" s="172">
        <f t="shared" si="26"/>
        <v>0</v>
      </c>
      <c r="BN94" s="172">
        <f t="shared" si="27"/>
        <v>0</v>
      </c>
    </row>
    <row r="95" spans="9:66" x14ac:dyDescent="0.15">
      <c r="I95" s="258">
        <f t="shared" si="15"/>
        <v>0</v>
      </c>
      <c r="J95" s="258">
        <f t="shared" si="16"/>
        <v>0</v>
      </c>
      <c r="L95" s="172">
        <f t="shared" si="29"/>
        <v>0</v>
      </c>
      <c r="M95" s="172">
        <f t="shared" si="29"/>
        <v>0</v>
      </c>
      <c r="AB95" s="172">
        <f t="shared" si="18"/>
        <v>0</v>
      </c>
      <c r="AC95" s="172">
        <f t="shared" si="19"/>
        <v>0</v>
      </c>
      <c r="AD95" s="172">
        <f t="shared" si="20"/>
        <v>0</v>
      </c>
      <c r="AE95" s="172">
        <f t="shared" si="21"/>
        <v>0</v>
      </c>
      <c r="AF95" s="172">
        <f t="shared" si="22"/>
        <v>0</v>
      </c>
      <c r="AH95" s="258">
        <f t="shared" si="28"/>
        <v>0</v>
      </c>
      <c r="AI95" s="258">
        <f t="shared" si="28"/>
        <v>0</v>
      </c>
      <c r="BJ95" s="172">
        <f t="shared" si="23"/>
        <v>0</v>
      </c>
      <c r="BK95" s="172">
        <f t="shared" si="24"/>
        <v>0</v>
      </c>
      <c r="BL95" s="172">
        <f t="shared" si="25"/>
        <v>0</v>
      </c>
      <c r="BM95" s="172">
        <f t="shared" si="26"/>
        <v>0</v>
      </c>
      <c r="BN95" s="172">
        <f t="shared" si="27"/>
        <v>0</v>
      </c>
    </row>
    <row r="96" spans="9:66" x14ac:dyDescent="0.15">
      <c r="I96" s="258">
        <f t="shared" si="15"/>
        <v>0</v>
      </c>
      <c r="J96" s="258">
        <f t="shared" si="16"/>
        <v>0</v>
      </c>
      <c r="L96" s="172">
        <f t="shared" si="29"/>
        <v>0</v>
      </c>
      <c r="M96" s="172">
        <f t="shared" si="29"/>
        <v>0</v>
      </c>
      <c r="AB96" s="172">
        <f t="shared" si="18"/>
        <v>0</v>
      </c>
      <c r="AC96" s="172">
        <f t="shared" si="19"/>
        <v>0</v>
      </c>
      <c r="AD96" s="172">
        <f t="shared" si="20"/>
        <v>0</v>
      </c>
      <c r="AE96" s="172">
        <f t="shared" si="21"/>
        <v>0</v>
      </c>
      <c r="AF96" s="172">
        <f t="shared" si="22"/>
        <v>0</v>
      </c>
      <c r="AH96" s="258">
        <f t="shared" si="28"/>
        <v>0</v>
      </c>
      <c r="AI96" s="258">
        <f t="shared" si="28"/>
        <v>0</v>
      </c>
      <c r="BJ96" s="172">
        <f t="shared" si="23"/>
        <v>0</v>
      </c>
      <c r="BK96" s="172">
        <f t="shared" si="24"/>
        <v>0</v>
      </c>
      <c r="BL96" s="172">
        <f t="shared" si="25"/>
        <v>0</v>
      </c>
      <c r="BM96" s="172">
        <f t="shared" si="26"/>
        <v>0</v>
      </c>
      <c r="BN96" s="172">
        <f t="shared" si="27"/>
        <v>0</v>
      </c>
    </row>
    <row r="97" spans="9:66" x14ac:dyDescent="0.15">
      <c r="I97" s="258">
        <f t="shared" si="15"/>
        <v>0</v>
      </c>
      <c r="J97" s="258">
        <f t="shared" si="16"/>
        <v>0</v>
      </c>
      <c r="L97" s="172">
        <f t="shared" si="29"/>
        <v>0</v>
      </c>
      <c r="M97" s="172">
        <f t="shared" si="29"/>
        <v>0</v>
      </c>
      <c r="AB97" s="172">
        <f t="shared" si="18"/>
        <v>0</v>
      </c>
      <c r="AC97" s="172">
        <f t="shared" si="19"/>
        <v>0</v>
      </c>
      <c r="AD97" s="172">
        <f t="shared" si="20"/>
        <v>0</v>
      </c>
      <c r="AE97" s="172">
        <f t="shared" si="21"/>
        <v>0</v>
      </c>
      <c r="AF97" s="172">
        <f t="shared" si="22"/>
        <v>0</v>
      </c>
      <c r="AH97" s="258">
        <f t="shared" si="28"/>
        <v>0</v>
      </c>
      <c r="AI97" s="258">
        <f t="shared" si="28"/>
        <v>0</v>
      </c>
      <c r="BJ97" s="172">
        <f t="shared" si="23"/>
        <v>0</v>
      </c>
      <c r="BK97" s="172">
        <f t="shared" si="24"/>
        <v>0</v>
      </c>
      <c r="BL97" s="172">
        <f t="shared" si="25"/>
        <v>0</v>
      </c>
      <c r="BM97" s="172">
        <f t="shared" si="26"/>
        <v>0</v>
      </c>
      <c r="BN97" s="172">
        <f t="shared" si="27"/>
        <v>0</v>
      </c>
    </row>
    <row r="98" spans="9:66" x14ac:dyDescent="0.15">
      <c r="I98" s="258">
        <f t="shared" ref="I98:I161" si="30">L98+AH98</f>
        <v>0</v>
      </c>
      <c r="J98" s="258">
        <f t="shared" ref="J98:J161" si="31">M98+AI98</f>
        <v>0</v>
      </c>
      <c r="L98" s="172">
        <f t="shared" si="29"/>
        <v>0</v>
      </c>
      <c r="M98" s="172">
        <f t="shared" si="29"/>
        <v>0</v>
      </c>
      <c r="AB98" s="172">
        <f t="shared" ref="AB98:AB161" si="32">B98</f>
        <v>0</v>
      </c>
      <c r="AC98" s="172">
        <f t="shared" ref="AC98:AC161" si="33">C98</f>
        <v>0</v>
      </c>
      <c r="AD98" s="172">
        <f t="shared" ref="AD98:AD161" si="34">D98</f>
        <v>0</v>
      </c>
      <c r="AE98" s="172">
        <f t="shared" ref="AE98:AE161" si="35">E98</f>
        <v>0</v>
      </c>
      <c r="AF98" s="172">
        <f t="shared" ref="AF98:AF161" si="36">F98</f>
        <v>0</v>
      </c>
      <c r="AH98" s="258">
        <f t="shared" si="28"/>
        <v>0</v>
      </c>
      <c r="AI98" s="258">
        <f t="shared" si="28"/>
        <v>0</v>
      </c>
      <c r="BJ98" s="172">
        <f t="shared" ref="BJ98:BJ161" si="37">B98</f>
        <v>0</v>
      </c>
      <c r="BK98" s="172">
        <f t="shared" ref="BK98:BK161" si="38">C98</f>
        <v>0</v>
      </c>
      <c r="BL98" s="172">
        <f t="shared" ref="BL98:BL161" si="39">D98</f>
        <v>0</v>
      </c>
      <c r="BM98" s="172">
        <f t="shared" ref="BM98:BM161" si="40">E98</f>
        <v>0</v>
      </c>
      <c r="BN98" s="172">
        <f t="shared" ref="BN98:BN161" si="41">F98</f>
        <v>0</v>
      </c>
    </row>
    <row r="99" spans="9:66" x14ac:dyDescent="0.15">
      <c r="I99" s="258">
        <f t="shared" si="30"/>
        <v>0</v>
      </c>
      <c r="J99" s="258">
        <f t="shared" si="31"/>
        <v>0</v>
      </c>
      <c r="L99" s="172">
        <f t="shared" si="29"/>
        <v>0</v>
      </c>
      <c r="M99" s="172">
        <f t="shared" si="29"/>
        <v>0</v>
      </c>
      <c r="AB99" s="172">
        <f t="shared" si="32"/>
        <v>0</v>
      </c>
      <c r="AC99" s="172">
        <f t="shared" si="33"/>
        <v>0</v>
      </c>
      <c r="AD99" s="172">
        <f t="shared" si="34"/>
        <v>0</v>
      </c>
      <c r="AE99" s="172">
        <f t="shared" si="35"/>
        <v>0</v>
      </c>
      <c r="AF99" s="172">
        <f t="shared" si="36"/>
        <v>0</v>
      </c>
      <c r="AH99" s="258">
        <f t="shared" ref="AH99:AI162" si="42">SUMIF($AJ$1:$CL$1,AH$1,$AJ99:$CL99)</f>
        <v>0</v>
      </c>
      <c r="AI99" s="258">
        <f t="shared" si="42"/>
        <v>0</v>
      </c>
      <c r="BJ99" s="172">
        <f t="shared" si="37"/>
        <v>0</v>
      </c>
      <c r="BK99" s="172">
        <f t="shared" si="38"/>
        <v>0</v>
      </c>
      <c r="BL99" s="172">
        <f t="shared" si="39"/>
        <v>0</v>
      </c>
      <c r="BM99" s="172">
        <f t="shared" si="40"/>
        <v>0</v>
      </c>
      <c r="BN99" s="172">
        <f t="shared" si="41"/>
        <v>0</v>
      </c>
    </row>
    <row r="100" spans="9:66" x14ac:dyDescent="0.15">
      <c r="I100" s="258">
        <f t="shared" si="30"/>
        <v>0</v>
      </c>
      <c r="J100" s="258">
        <f t="shared" si="31"/>
        <v>0</v>
      </c>
      <c r="L100" s="172">
        <f t="shared" si="29"/>
        <v>0</v>
      </c>
      <c r="M100" s="172">
        <f t="shared" si="29"/>
        <v>0</v>
      </c>
      <c r="AB100" s="172">
        <f t="shared" si="32"/>
        <v>0</v>
      </c>
      <c r="AC100" s="172">
        <f t="shared" si="33"/>
        <v>0</v>
      </c>
      <c r="AD100" s="172">
        <f t="shared" si="34"/>
        <v>0</v>
      </c>
      <c r="AE100" s="172">
        <f t="shared" si="35"/>
        <v>0</v>
      </c>
      <c r="AF100" s="172">
        <f t="shared" si="36"/>
        <v>0</v>
      </c>
      <c r="AH100" s="258">
        <f t="shared" si="42"/>
        <v>0</v>
      </c>
      <c r="AI100" s="258">
        <f t="shared" si="42"/>
        <v>0</v>
      </c>
      <c r="BJ100" s="172">
        <f t="shared" si="37"/>
        <v>0</v>
      </c>
      <c r="BK100" s="172">
        <f t="shared" si="38"/>
        <v>0</v>
      </c>
      <c r="BL100" s="172">
        <f t="shared" si="39"/>
        <v>0</v>
      </c>
      <c r="BM100" s="172">
        <f t="shared" si="40"/>
        <v>0</v>
      </c>
      <c r="BN100" s="172">
        <f t="shared" si="41"/>
        <v>0</v>
      </c>
    </row>
    <row r="101" spans="9:66" x14ac:dyDescent="0.15">
      <c r="I101" s="258">
        <f t="shared" si="30"/>
        <v>0</v>
      </c>
      <c r="J101" s="258">
        <f t="shared" si="31"/>
        <v>0</v>
      </c>
      <c r="L101" s="172">
        <f t="shared" si="29"/>
        <v>0</v>
      </c>
      <c r="M101" s="172">
        <f t="shared" si="29"/>
        <v>0</v>
      </c>
      <c r="AB101" s="172">
        <f t="shared" si="32"/>
        <v>0</v>
      </c>
      <c r="AC101" s="172">
        <f t="shared" si="33"/>
        <v>0</v>
      </c>
      <c r="AD101" s="172">
        <f t="shared" si="34"/>
        <v>0</v>
      </c>
      <c r="AE101" s="172">
        <f t="shared" si="35"/>
        <v>0</v>
      </c>
      <c r="AF101" s="172">
        <f t="shared" si="36"/>
        <v>0</v>
      </c>
      <c r="AH101" s="258">
        <f t="shared" si="42"/>
        <v>0</v>
      </c>
      <c r="AI101" s="258">
        <f t="shared" si="42"/>
        <v>0</v>
      </c>
      <c r="BJ101" s="172">
        <f t="shared" si="37"/>
        <v>0</v>
      </c>
      <c r="BK101" s="172">
        <f t="shared" si="38"/>
        <v>0</v>
      </c>
      <c r="BL101" s="172">
        <f t="shared" si="39"/>
        <v>0</v>
      </c>
      <c r="BM101" s="172">
        <f t="shared" si="40"/>
        <v>0</v>
      </c>
      <c r="BN101" s="172">
        <f t="shared" si="41"/>
        <v>0</v>
      </c>
    </row>
    <row r="102" spans="9:66" x14ac:dyDescent="0.15">
      <c r="I102" s="258">
        <f t="shared" si="30"/>
        <v>0</v>
      </c>
      <c r="J102" s="258">
        <f t="shared" si="31"/>
        <v>0</v>
      </c>
      <c r="L102" s="172">
        <f t="shared" si="29"/>
        <v>0</v>
      </c>
      <c r="M102" s="172">
        <f t="shared" si="29"/>
        <v>0</v>
      </c>
      <c r="AB102" s="172">
        <f t="shared" si="32"/>
        <v>0</v>
      </c>
      <c r="AC102" s="172">
        <f t="shared" si="33"/>
        <v>0</v>
      </c>
      <c r="AD102" s="172">
        <f t="shared" si="34"/>
        <v>0</v>
      </c>
      <c r="AE102" s="172">
        <f t="shared" si="35"/>
        <v>0</v>
      </c>
      <c r="AF102" s="172">
        <f t="shared" si="36"/>
        <v>0</v>
      </c>
      <c r="AH102" s="258">
        <f t="shared" si="42"/>
        <v>0</v>
      </c>
      <c r="AI102" s="258">
        <f t="shared" si="42"/>
        <v>0</v>
      </c>
      <c r="BJ102" s="172">
        <f t="shared" si="37"/>
        <v>0</v>
      </c>
      <c r="BK102" s="172">
        <f t="shared" si="38"/>
        <v>0</v>
      </c>
      <c r="BL102" s="172">
        <f t="shared" si="39"/>
        <v>0</v>
      </c>
      <c r="BM102" s="172">
        <f t="shared" si="40"/>
        <v>0</v>
      </c>
      <c r="BN102" s="172">
        <f t="shared" si="41"/>
        <v>0</v>
      </c>
    </row>
    <row r="103" spans="9:66" x14ac:dyDescent="0.15">
      <c r="I103" s="258">
        <f t="shared" si="30"/>
        <v>0</v>
      </c>
      <c r="J103" s="258">
        <f t="shared" si="31"/>
        <v>0</v>
      </c>
      <c r="L103" s="172">
        <f t="shared" si="29"/>
        <v>0</v>
      </c>
      <c r="M103" s="172">
        <f t="shared" si="29"/>
        <v>0</v>
      </c>
      <c r="AB103" s="172">
        <f t="shared" si="32"/>
        <v>0</v>
      </c>
      <c r="AC103" s="172">
        <f t="shared" si="33"/>
        <v>0</v>
      </c>
      <c r="AD103" s="172">
        <f t="shared" si="34"/>
        <v>0</v>
      </c>
      <c r="AE103" s="172">
        <f t="shared" si="35"/>
        <v>0</v>
      </c>
      <c r="AF103" s="172">
        <f t="shared" si="36"/>
        <v>0</v>
      </c>
      <c r="AH103" s="258">
        <f t="shared" si="42"/>
        <v>0</v>
      </c>
      <c r="AI103" s="258">
        <f t="shared" si="42"/>
        <v>0</v>
      </c>
      <c r="BJ103" s="172">
        <f t="shared" si="37"/>
        <v>0</v>
      </c>
      <c r="BK103" s="172">
        <f t="shared" si="38"/>
        <v>0</v>
      </c>
      <c r="BL103" s="172">
        <f t="shared" si="39"/>
        <v>0</v>
      </c>
      <c r="BM103" s="172">
        <f t="shared" si="40"/>
        <v>0</v>
      </c>
      <c r="BN103" s="172">
        <f t="shared" si="41"/>
        <v>0</v>
      </c>
    </row>
    <row r="104" spans="9:66" x14ac:dyDescent="0.15">
      <c r="I104" s="258">
        <f t="shared" si="30"/>
        <v>0</v>
      </c>
      <c r="J104" s="258">
        <f t="shared" si="31"/>
        <v>0</v>
      </c>
      <c r="L104" s="172">
        <f t="shared" si="29"/>
        <v>0</v>
      </c>
      <c r="M104" s="172">
        <f t="shared" si="29"/>
        <v>0</v>
      </c>
      <c r="AB104" s="172">
        <f t="shared" si="32"/>
        <v>0</v>
      </c>
      <c r="AC104" s="172">
        <f t="shared" si="33"/>
        <v>0</v>
      </c>
      <c r="AD104" s="172">
        <f t="shared" si="34"/>
        <v>0</v>
      </c>
      <c r="AE104" s="172">
        <f t="shared" si="35"/>
        <v>0</v>
      </c>
      <c r="AF104" s="172">
        <f t="shared" si="36"/>
        <v>0</v>
      </c>
      <c r="AH104" s="258">
        <f t="shared" si="42"/>
        <v>0</v>
      </c>
      <c r="AI104" s="258">
        <f t="shared" si="42"/>
        <v>0</v>
      </c>
      <c r="BJ104" s="172">
        <f t="shared" si="37"/>
        <v>0</v>
      </c>
      <c r="BK104" s="172">
        <f t="shared" si="38"/>
        <v>0</v>
      </c>
      <c r="BL104" s="172">
        <f t="shared" si="39"/>
        <v>0</v>
      </c>
      <c r="BM104" s="172">
        <f t="shared" si="40"/>
        <v>0</v>
      </c>
      <c r="BN104" s="172">
        <f t="shared" si="41"/>
        <v>0</v>
      </c>
    </row>
    <row r="105" spans="9:66" x14ac:dyDescent="0.15">
      <c r="I105" s="258">
        <f t="shared" si="30"/>
        <v>0</v>
      </c>
      <c r="J105" s="258">
        <f t="shared" si="31"/>
        <v>0</v>
      </c>
      <c r="L105" s="172">
        <f t="shared" si="29"/>
        <v>0</v>
      </c>
      <c r="M105" s="172">
        <f t="shared" si="29"/>
        <v>0</v>
      </c>
      <c r="AB105" s="172">
        <f t="shared" si="32"/>
        <v>0</v>
      </c>
      <c r="AC105" s="172">
        <f t="shared" si="33"/>
        <v>0</v>
      </c>
      <c r="AD105" s="172">
        <f t="shared" si="34"/>
        <v>0</v>
      </c>
      <c r="AE105" s="172">
        <f t="shared" si="35"/>
        <v>0</v>
      </c>
      <c r="AF105" s="172">
        <f t="shared" si="36"/>
        <v>0</v>
      </c>
      <c r="AH105" s="258">
        <f t="shared" si="42"/>
        <v>0</v>
      </c>
      <c r="AI105" s="258">
        <f t="shared" si="42"/>
        <v>0</v>
      </c>
      <c r="BJ105" s="172">
        <f t="shared" si="37"/>
        <v>0</v>
      </c>
      <c r="BK105" s="172">
        <f t="shared" si="38"/>
        <v>0</v>
      </c>
      <c r="BL105" s="172">
        <f t="shared" si="39"/>
        <v>0</v>
      </c>
      <c r="BM105" s="172">
        <f t="shared" si="40"/>
        <v>0</v>
      </c>
      <c r="BN105" s="172">
        <f t="shared" si="41"/>
        <v>0</v>
      </c>
    </row>
    <row r="106" spans="9:66" x14ac:dyDescent="0.15">
      <c r="I106" s="258">
        <f t="shared" si="30"/>
        <v>0</v>
      </c>
      <c r="J106" s="258">
        <f t="shared" si="31"/>
        <v>0</v>
      </c>
      <c r="L106" s="172">
        <f t="shared" si="29"/>
        <v>0</v>
      </c>
      <c r="M106" s="172">
        <f t="shared" si="29"/>
        <v>0</v>
      </c>
      <c r="AB106" s="172">
        <f t="shared" si="32"/>
        <v>0</v>
      </c>
      <c r="AC106" s="172">
        <f t="shared" si="33"/>
        <v>0</v>
      </c>
      <c r="AD106" s="172">
        <f t="shared" si="34"/>
        <v>0</v>
      </c>
      <c r="AE106" s="172">
        <f t="shared" si="35"/>
        <v>0</v>
      </c>
      <c r="AF106" s="172">
        <f t="shared" si="36"/>
        <v>0</v>
      </c>
      <c r="AH106" s="258">
        <f t="shared" si="42"/>
        <v>0</v>
      </c>
      <c r="AI106" s="258">
        <f t="shared" si="42"/>
        <v>0</v>
      </c>
      <c r="BJ106" s="172">
        <f t="shared" si="37"/>
        <v>0</v>
      </c>
      <c r="BK106" s="172">
        <f t="shared" si="38"/>
        <v>0</v>
      </c>
      <c r="BL106" s="172">
        <f t="shared" si="39"/>
        <v>0</v>
      </c>
      <c r="BM106" s="172">
        <f t="shared" si="40"/>
        <v>0</v>
      </c>
      <c r="BN106" s="172">
        <f t="shared" si="41"/>
        <v>0</v>
      </c>
    </row>
    <row r="107" spans="9:66" x14ac:dyDescent="0.15">
      <c r="I107" s="258">
        <f t="shared" si="30"/>
        <v>0</v>
      </c>
      <c r="J107" s="258">
        <f t="shared" si="31"/>
        <v>0</v>
      </c>
      <c r="L107" s="172">
        <f t="shared" si="29"/>
        <v>0</v>
      </c>
      <c r="M107" s="172">
        <f t="shared" si="29"/>
        <v>0</v>
      </c>
      <c r="AB107" s="172">
        <f t="shared" si="32"/>
        <v>0</v>
      </c>
      <c r="AC107" s="172">
        <f t="shared" si="33"/>
        <v>0</v>
      </c>
      <c r="AD107" s="172">
        <f t="shared" si="34"/>
        <v>0</v>
      </c>
      <c r="AE107" s="172">
        <f t="shared" si="35"/>
        <v>0</v>
      </c>
      <c r="AF107" s="172">
        <f t="shared" si="36"/>
        <v>0</v>
      </c>
      <c r="AH107" s="258">
        <f t="shared" si="42"/>
        <v>0</v>
      </c>
      <c r="AI107" s="258">
        <f t="shared" si="42"/>
        <v>0</v>
      </c>
      <c r="BJ107" s="172">
        <f t="shared" si="37"/>
        <v>0</v>
      </c>
      <c r="BK107" s="172">
        <f t="shared" si="38"/>
        <v>0</v>
      </c>
      <c r="BL107" s="172">
        <f t="shared" si="39"/>
        <v>0</v>
      </c>
      <c r="BM107" s="172">
        <f t="shared" si="40"/>
        <v>0</v>
      </c>
      <c r="BN107" s="172">
        <f t="shared" si="41"/>
        <v>0</v>
      </c>
    </row>
    <row r="108" spans="9:66" x14ac:dyDescent="0.15">
      <c r="I108" s="258">
        <f t="shared" si="30"/>
        <v>0</v>
      </c>
      <c r="J108" s="258">
        <f t="shared" si="31"/>
        <v>0</v>
      </c>
      <c r="L108" s="172">
        <f t="shared" si="29"/>
        <v>0</v>
      </c>
      <c r="M108" s="172">
        <f t="shared" si="29"/>
        <v>0</v>
      </c>
      <c r="AB108" s="172">
        <f t="shared" si="32"/>
        <v>0</v>
      </c>
      <c r="AC108" s="172">
        <f t="shared" si="33"/>
        <v>0</v>
      </c>
      <c r="AD108" s="172">
        <f t="shared" si="34"/>
        <v>0</v>
      </c>
      <c r="AE108" s="172">
        <f t="shared" si="35"/>
        <v>0</v>
      </c>
      <c r="AF108" s="172">
        <f t="shared" si="36"/>
        <v>0</v>
      </c>
      <c r="AH108" s="258">
        <f t="shared" si="42"/>
        <v>0</v>
      </c>
      <c r="AI108" s="258">
        <f t="shared" si="42"/>
        <v>0</v>
      </c>
      <c r="BJ108" s="172">
        <f t="shared" si="37"/>
        <v>0</v>
      </c>
      <c r="BK108" s="172">
        <f t="shared" si="38"/>
        <v>0</v>
      </c>
      <c r="BL108" s="172">
        <f t="shared" si="39"/>
        <v>0</v>
      </c>
      <c r="BM108" s="172">
        <f t="shared" si="40"/>
        <v>0</v>
      </c>
      <c r="BN108" s="172">
        <f t="shared" si="41"/>
        <v>0</v>
      </c>
    </row>
    <row r="109" spans="9:66" x14ac:dyDescent="0.15">
      <c r="I109" s="258">
        <f t="shared" si="30"/>
        <v>0</v>
      </c>
      <c r="J109" s="258">
        <f t="shared" si="31"/>
        <v>0</v>
      </c>
      <c r="L109" s="172">
        <f t="shared" si="29"/>
        <v>0</v>
      </c>
      <c r="M109" s="172">
        <f t="shared" si="29"/>
        <v>0</v>
      </c>
      <c r="AB109" s="172">
        <f t="shared" si="32"/>
        <v>0</v>
      </c>
      <c r="AC109" s="172">
        <f t="shared" si="33"/>
        <v>0</v>
      </c>
      <c r="AD109" s="172">
        <f t="shared" si="34"/>
        <v>0</v>
      </c>
      <c r="AE109" s="172">
        <f t="shared" si="35"/>
        <v>0</v>
      </c>
      <c r="AF109" s="172">
        <f t="shared" si="36"/>
        <v>0</v>
      </c>
      <c r="AH109" s="258">
        <f t="shared" si="42"/>
        <v>0</v>
      </c>
      <c r="AI109" s="258">
        <f t="shared" si="42"/>
        <v>0</v>
      </c>
      <c r="BJ109" s="172">
        <f t="shared" si="37"/>
        <v>0</v>
      </c>
      <c r="BK109" s="172">
        <f t="shared" si="38"/>
        <v>0</v>
      </c>
      <c r="BL109" s="172">
        <f t="shared" si="39"/>
        <v>0</v>
      </c>
      <c r="BM109" s="172">
        <f t="shared" si="40"/>
        <v>0</v>
      </c>
      <c r="BN109" s="172">
        <f t="shared" si="41"/>
        <v>0</v>
      </c>
    </row>
    <row r="110" spans="9:66" x14ac:dyDescent="0.15">
      <c r="I110" s="258">
        <f t="shared" si="30"/>
        <v>0</v>
      </c>
      <c r="J110" s="258">
        <f t="shared" si="31"/>
        <v>0</v>
      </c>
      <c r="L110" s="172">
        <f t="shared" si="29"/>
        <v>0</v>
      </c>
      <c r="M110" s="172">
        <f t="shared" si="29"/>
        <v>0</v>
      </c>
      <c r="AB110" s="172">
        <f t="shared" si="32"/>
        <v>0</v>
      </c>
      <c r="AC110" s="172">
        <f t="shared" si="33"/>
        <v>0</v>
      </c>
      <c r="AD110" s="172">
        <f t="shared" si="34"/>
        <v>0</v>
      </c>
      <c r="AE110" s="172">
        <f t="shared" si="35"/>
        <v>0</v>
      </c>
      <c r="AF110" s="172">
        <f t="shared" si="36"/>
        <v>0</v>
      </c>
      <c r="AH110" s="258">
        <f t="shared" si="42"/>
        <v>0</v>
      </c>
      <c r="AI110" s="258">
        <f t="shared" si="42"/>
        <v>0</v>
      </c>
      <c r="BJ110" s="172">
        <f t="shared" si="37"/>
        <v>0</v>
      </c>
      <c r="BK110" s="172">
        <f t="shared" si="38"/>
        <v>0</v>
      </c>
      <c r="BL110" s="172">
        <f t="shared" si="39"/>
        <v>0</v>
      </c>
      <c r="BM110" s="172">
        <f t="shared" si="40"/>
        <v>0</v>
      </c>
      <c r="BN110" s="172">
        <f t="shared" si="41"/>
        <v>0</v>
      </c>
    </row>
    <row r="111" spans="9:66" x14ac:dyDescent="0.15">
      <c r="I111" s="258">
        <f t="shared" si="30"/>
        <v>0</v>
      </c>
      <c r="J111" s="258">
        <f t="shared" si="31"/>
        <v>0</v>
      </c>
      <c r="L111" s="172">
        <f t="shared" si="29"/>
        <v>0</v>
      </c>
      <c r="M111" s="172">
        <f t="shared" si="29"/>
        <v>0</v>
      </c>
      <c r="AB111" s="172">
        <f t="shared" si="32"/>
        <v>0</v>
      </c>
      <c r="AC111" s="172">
        <f t="shared" si="33"/>
        <v>0</v>
      </c>
      <c r="AD111" s="172">
        <f t="shared" si="34"/>
        <v>0</v>
      </c>
      <c r="AE111" s="172">
        <f t="shared" si="35"/>
        <v>0</v>
      </c>
      <c r="AF111" s="172">
        <f t="shared" si="36"/>
        <v>0</v>
      </c>
      <c r="AH111" s="258">
        <f t="shared" si="42"/>
        <v>0</v>
      </c>
      <c r="AI111" s="258">
        <f t="shared" si="42"/>
        <v>0</v>
      </c>
      <c r="BJ111" s="172">
        <f t="shared" si="37"/>
        <v>0</v>
      </c>
      <c r="BK111" s="172">
        <f t="shared" si="38"/>
        <v>0</v>
      </c>
      <c r="BL111" s="172">
        <f t="shared" si="39"/>
        <v>0</v>
      </c>
      <c r="BM111" s="172">
        <f t="shared" si="40"/>
        <v>0</v>
      </c>
      <c r="BN111" s="172">
        <f t="shared" si="41"/>
        <v>0</v>
      </c>
    </row>
    <row r="112" spans="9:66" x14ac:dyDescent="0.15">
      <c r="I112" s="258">
        <f t="shared" si="30"/>
        <v>0</v>
      </c>
      <c r="J112" s="258">
        <f t="shared" si="31"/>
        <v>0</v>
      </c>
      <c r="L112" s="172">
        <f t="shared" si="29"/>
        <v>0</v>
      </c>
      <c r="M112" s="172">
        <f t="shared" si="29"/>
        <v>0</v>
      </c>
      <c r="AB112" s="172">
        <f t="shared" si="32"/>
        <v>0</v>
      </c>
      <c r="AC112" s="172">
        <f t="shared" si="33"/>
        <v>0</v>
      </c>
      <c r="AD112" s="172">
        <f t="shared" si="34"/>
        <v>0</v>
      </c>
      <c r="AE112" s="172">
        <f t="shared" si="35"/>
        <v>0</v>
      </c>
      <c r="AF112" s="172">
        <f t="shared" si="36"/>
        <v>0</v>
      </c>
      <c r="AH112" s="258">
        <f t="shared" si="42"/>
        <v>0</v>
      </c>
      <c r="AI112" s="258">
        <f t="shared" si="42"/>
        <v>0</v>
      </c>
      <c r="BJ112" s="172">
        <f t="shared" si="37"/>
        <v>0</v>
      </c>
      <c r="BK112" s="172">
        <f t="shared" si="38"/>
        <v>0</v>
      </c>
      <c r="BL112" s="172">
        <f t="shared" si="39"/>
        <v>0</v>
      </c>
      <c r="BM112" s="172">
        <f t="shared" si="40"/>
        <v>0</v>
      </c>
      <c r="BN112" s="172">
        <f t="shared" si="41"/>
        <v>0</v>
      </c>
    </row>
    <row r="113" spans="9:66" x14ac:dyDescent="0.15">
      <c r="I113" s="258">
        <f t="shared" si="30"/>
        <v>0</v>
      </c>
      <c r="J113" s="258">
        <f t="shared" si="31"/>
        <v>0</v>
      </c>
      <c r="L113" s="172">
        <f t="shared" si="29"/>
        <v>0</v>
      </c>
      <c r="M113" s="172">
        <f t="shared" si="29"/>
        <v>0</v>
      </c>
      <c r="AB113" s="172">
        <f t="shared" si="32"/>
        <v>0</v>
      </c>
      <c r="AC113" s="172">
        <f t="shared" si="33"/>
        <v>0</v>
      </c>
      <c r="AD113" s="172">
        <f t="shared" si="34"/>
        <v>0</v>
      </c>
      <c r="AE113" s="172">
        <f t="shared" si="35"/>
        <v>0</v>
      </c>
      <c r="AF113" s="172">
        <f t="shared" si="36"/>
        <v>0</v>
      </c>
      <c r="AH113" s="258">
        <f t="shared" si="42"/>
        <v>0</v>
      </c>
      <c r="AI113" s="258">
        <f t="shared" si="42"/>
        <v>0</v>
      </c>
      <c r="BJ113" s="172">
        <f t="shared" si="37"/>
        <v>0</v>
      </c>
      <c r="BK113" s="172">
        <f t="shared" si="38"/>
        <v>0</v>
      </c>
      <c r="BL113" s="172">
        <f t="shared" si="39"/>
        <v>0</v>
      </c>
      <c r="BM113" s="172">
        <f t="shared" si="40"/>
        <v>0</v>
      </c>
      <c r="BN113" s="172">
        <f t="shared" si="41"/>
        <v>0</v>
      </c>
    </row>
    <row r="114" spans="9:66" x14ac:dyDescent="0.15">
      <c r="I114" s="258">
        <f t="shared" si="30"/>
        <v>0</v>
      </c>
      <c r="J114" s="258">
        <f t="shared" si="31"/>
        <v>0</v>
      </c>
      <c r="L114" s="172">
        <f t="shared" si="29"/>
        <v>0</v>
      </c>
      <c r="M114" s="172">
        <f t="shared" si="29"/>
        <v>0</v>
      </c>
      <c r="AB114" s="172">
        <f t="shared" si="32"/>
        <v>0</v>
      </c>
      <c r="AC114" s="172">
        <f t="shared" si="33"/>
        <v>0</v>
      </c>
      <c r="AD114" s="172">
        <f t="shared" si="34"/>
        <v>0</v>
      </c>
      <c r="AE114" s="172">
        <f t="shared" si="35"/>
        <v>0</v>
      </c>
      <c r="AF114" s="172">
        <f t="shared" si="36"/>
        <v>0</v>
      </c>
      <c r="AH114" s="258">
        <f t="shared" si="42"/>
        <v>0</v>
      </c>
      <c r="AI114" s="258">
        <f t="shared" si="42"/>
        <v>0</v>
      </c>
      <c r="BJ114" s="172">
        <f t="shared" si="37"/>
        <v>0</v>
      </c>
      <c r="BK114" s="172">
        <f t="shared" si="38"/>
        <v>0</v>
      </c>
      <c r="BL114" s="172">
        <f t="shared" si="39"/>
        <v>0</v>
      </c>
      <c r="BM114" s="172">
        <f t="shared" si="40"/>
        <v>0</v>
      </c>
      <c r="BN114" s="172">
        <f t="shared" si="41"/>
        <v>0</v>
      </c>
    </row>
    <row r="115" spans="9:66" x14ac:dyDescent="0.15">
      <c r="I115" s="258">
        <f t="shared" si="30"/>
        <v>0</v>
      </c>
      <c r="J115" s="258">
        <f t="shared" si="31"/>
        <v>0</v>
      </c>
      <c r="L115" s="172">
        <f t="shared" si="29"/>
        <v>0</v>
      </c>
      <c r="M115" s="172">
        <f t="shared" si="29"/>
        <v>0</v>
      </c>
      <c r="AB115" s="172">
        <f t="shared" si="32"/>
        <v>0</v>
      </c>
      <c r="AC115" s="172">
        <f t="shared" si="33"/>
        <v>0</v>
      </c>
      <c r="AD115" s="172">
        <f t="shared" si="34"/>
        <v>0</v>
      </c>
      <c r="AE115" s="172">
        <f t="shared" si="35"/>
        <v>0</v>
      </c>
      <c r="AF115" s="172">
        <f t="shared" si="36"/>
        <v>0</v>
      </c>
      <c r="AH115" s="258">
        <f t="shared" si="42"/>
        <v>0</v>
      </c>
      <c r="AI115" s="258">
        <f t="shared" si="42"/>
        <v>0</v>
      </c>
      <c r="BJ115" s="172">
        <f t="shared" si="37"/>
        <v>0</v>
      </c>
      <c r="BK115" s="172">
        <f t="shared" si="38"/>
        <v>0</v>
      </c>
      <c r="BL115" s="172">
        <f t="shared" si="39"/>
        <v>0</v>
      </c>
      <c r="BM115" s="172">
        <f t="shared" si="40"/>
        <v>0</v>
      </c>
      <c r="BN115" s="172">
        <f t="shared" si="41"/>
        <v>0</v>
      </c>
    </row>
    <row r="116" spans="9:66" x14ac:dyDescent="0.15">
      <c r="I116" s="258">
        <f t="shared" si="30"/>
        <v>0</v>
      </c>
      <c r="J116" s="258">
        <f t="shared" si="31"/>
        <v>0</v>
      </c>
      <c r="L116" s="172">
        <f t="shared" si="29"/>
        <v>0</v>
      </c>
      <c r="M116" s="172">
        <f t="shared" si="29"/>
        <v>0</v>
      </c>
      <c r="AB116" s="172">
        <f t="shared" si="32"/>
        <v>0</v>
      </c>
      <c r="AC116" s="172">
        <f t="shared" si="33"/>
        <v>0</v>
      </c>
      <c r="AD116" s="172">
        <f t="shared" si="34"/>
        <v>0</v>
      </c>
      <c r="AE116" s="172">
        <f t="shared" si="35"/>
        <v>0</v>
      </c>
      <c r="AF116" s="172">
        <f t="shared" si="36"/>
        <v>0</v>
      </c>
      <c r="AH116" s="258">
        <f t="shared" si="42"/>
        <v>0</v>
      </c>
      <c r="AI116" s="258">
        <f t="shared" si="42"/>
        <v>0</v>
      </c>
      <c r="BJ116" s="172">
        <f t="shared" si="37"/>
        <v>0</v>
      </c>
      <c r="BK116" s="172">
        <f t="shared" si="38"/>
        <v>0</v>
      </c>
      <c r="BL116" s="172">
        <f t="shared" si="39"/>
        <v>0</v>
      </c>
      <c r="BM116" s="172">
        <f t="shared" si="40"/>
        <v>0</v>
      </c>
      <c r="BN116" s="172">
        <f t="shared" si="41"/>
        <v>0</v>
      </c>
    </row>
    <row r="117" spans="9:66" x14ac:dyDescent="0.15">
      <c r="I117" s="258">
        <f t="shared" si="30"/>
        <v>0</v>
      </c>
      <c r="J117" s="258">
        <f t="shared" si="31"/>
        <v>0</v>
      </c>
      <c r="L117" s="172">
        <f t="shared" si="29"/>
        <v>0</v>
      </c>
      <c r="M117" s="172">
        <f t="shared" si="29"/>
        <v>0</v>
      </c>
      <c r="AB117" s="172">
        <f t="shared" si="32"/>
        <v>0</v>
      </c>
      <c r="AC117" s="172">
        <f t="shared" si="33"/>
        <v>0</v>
      </c>
      <c r="AD117" s="172">
        <f t="shared" si="34"/>
        <v>0</v>
      </c>
      <c r="AE117" s="172">
        <f t="shared" si="35"/>
        <v>0</v>
      </c>
      <c r="AF117" s="172">
        <f t="shared" si="36"/>
        <v>0</v>
      </c>
      <c r="AH117" s="258">
        <f t="shared" si="42"/>
        <v>0</v>
      </c>
      <c r="AI117" s="258">
        <f t="shared" si="42"/>
        <v>0</v>
      </c>
      <c r="BJ117" s="172">
        <f t="shared" si="37"/>
        <v>0</v>
      </c>
      <c r="BK117" s="172">
        <f t="shared" si="38"/>
        <v>0</v>
      </c>
      <c r="BL117" s="172">
        <f t="shared" si="39"/>
        <v>0</v>
      </c>
      <c r="BM117" s="172">
        <f t="shared" si="40"/>
        <v>0</v>
      </c>
      <c r="BN117" s="172">
        <f t="shared" si="41"/>
        <v>0</v>
      </c>
    </row>
    <row r="118" spans="9:66" x14ac:dyDescent="0.15">
      <c r="I118" s="258">
        <f t="shared" si="30"/>
        <v>0</v>
      </c>
      <c r="J118" s="258">
        <f t="shared" si="31"/>
        <v>0</v>
      </c>
      <c r="L118" s="172">
        <f t="shared" si="29"/>
        <v>0</v>
      </c>
      <c r="M118" s="172">
        <f t="shared" si="29"/>
        <v>0</v>
      </c>
      <c r="AB118" s="172">
        <f t="shared" si="32"/>
        <v>0</v>
      </c>
      <c r="AC118" s="172">
        <f t="shared" si="33"/>
        <v>0</v>
      </c>
      <c r="AD118" s="172">
        <f t="shared" si="34"/>
        <v>0</v>
      </c>
      <c r="AE118" s="172">
        <f t="shared" si="35"/>
        <v>0</v>
      </c>
      <c r="AF118" s="172">
        <f t="shared" si="36"/>
        <v>0</v>
      </c>
      <c r="AH118" s="258">
        <f t="shared" si="42"/>
        <v>0</v>
      </c>
      <c r="AI118" s="258">
        <f t="shared" si="42"/>
        <v>0</v>
      </c>
      <c r="BJ118" s="172">
        <f t="shared" si="37"/>
        <v>0</v>
      </c>
      <c r="BK118" s="172">
        <f t="shared" si="38"/>
        <v>0</v>
      </c>
      <c r="BL118" s="172">
        <f t="shared" si="39"/>
        <v>0</v>
      </c>
      <c r="BM118" s="172">
        <f t="shared" si="40"/>
        <v>0</v>
      </c>
      <c r="BN118" s="172">
        <f t="shared" si="41"/>
        <v>0</v>
      </c>
    </row>
    <row r="119" spans="9:66" x14ac:dyDescent="0.15">
      <c r="I119" s="258">
        <f t="shared" si="30"/>
        <v>0</v>
      </c>
      <c r="J119" s="258">
        <f t="shared" si="31"/>
        <v>0</v>
      </c>
      <c r="L119" s="172">
        <f t="shared" si="29"/>
        <v>0</v>
      </c>
      <c r="M119" s="172">
        <f t="shared" si="29"/>
        <v>0</v>
      </c>
      <c r="AB119" s="172">
        <f t="shared" si="32"/>
        <v>0</v>
      </c>
      <c r="AC119" s="172">
        <f t="shared" si="33"/>
        <v>0</v>
      </c>
      <c r="AD119" s="172">
        <f t="shared" si="34"/>
        <v>0</v>
      </c>
      <c r="AE119" s="172">
        <f t="shared" si="35"/>
        <v>0</v>
      </c>
      <c r="AF119" s="172">
        <f t="shared" si="36"/>
        <v>0</v>
      </c>
      <c r="AH119" s="258">
        <f t="shared" si="42"/>
        <v>0</v>
      </c>
      <c r="AI119" s="258">
        <f t="shared" si="42"/>
        <v>0</v>
      </c>
      <c r="BJ119" s="172">
        <f t="shared" si="37"/>
        <v>0</v>
      </c>
      <c r="BK119" s="172">
        <f t="shared" si="38"/>
        <v>0</v>
      </c>
      <c r="BL119" s="172">
        <f t="shared" si="39"/>
        <v>0</v>
      </c>
      <c r="BM119" s="172">
        <f t="shared" si="40"/>
        <v>0</v>
      </c>
      <c r="BN119" s="172">
        <f t="shared" si="41"/>
        <v>0</v>
      </c>
    </row>
    <row r="120" spans="9:66" x14ac:dyDescent="0.15">
      <c r="I120" s="258">
        <f t="shared" si="30"/>
        <v>0</v>
      </c>
      <c r="J120" s="258">
        <f t="shared" si="31"/>
        <v>0</v>
      </c>
      <c r="L120" s="172">
        <f t="shared" si="29"/>
        <v>0</v>
      </c>
      <c r="M120" s="172">
        <f t="shared" si="29"/>
        <v>0</v>
      </c>
      <c r="AB120" s="172">
        <f t="shared" si="32"/>
        <v>0</v>
      </c>
      <c r="AC120" s="172">
        <f t="shared" si="33"/>
        <v>0</v>
      </c>
      <c r="AD120" s="172">
        <f t="shared" si="34"/>
        <v>0</v>
      </c>
      <c r="AE120" s="172">
        <f t="shared" si="35"/>
        <v>0</v>
      </c>
      <c r="AF120" s="172">
        <f t="shared" si="36"/>
        <v>0</v>
      </c>
      <c r="AH120" s="258">
        <f t="shared" si="42"/>
        <v>0</v>
      </c>
      <c r="AI120" s="258">
        <f t="shared" si="42"/>
        <v>0</v>
      </c>
      <c r="BJ120" s="172">
        <f t="shared" si="37"/>
        <v>0</v>
      </c>
      <c r="BK120" s="172">
        <f t="shared" si="38"/>
        <v>0</v>
      </c>
      <c r="BL120" s="172">
        <f t="shared" si="39"/>
        <v>0</v>
      </c>
      <c r="BM120" s="172">
        <f t="shared" si="40"/>
        <v>0</v>
      </c>
      <c r="BN120" s="172">
        <f t="shared" si="41"/>
        <v>0</v>
      </c>
    </row>
    <row r="121" spans="9:66" x14ac:dyDescent="0.15">
      <c r="I121" s="258">
        <f t="shared" si="30"/>
        <v>0</v>
      </c>
      <c r="J121" s="258">
        <f t="shared" si="31"/>
        <v>0</v>
      </c>
      <c r="L121" s="172">
        <f t="shared" si="29"/>
        <v>0</v>
      </c>
      <c r="M121" s="172">
        <f t="shared" si="29"/>
        <v>0</v>
      </c>
      <c r="AB121" s="172">
        <f t="shared" si="32"/>
        <v>0</v>
      </c>
      <c r="AC121" s="172">
        <f t="shared" si="33"/>
        <v>0</v>
      </c>
      <c r="AD121" s="172">
        <f t="shared" si="34"/>
        <v>0</v>
      </c>
      <c r="AE121" s="172">
        <f t="shared" si="35"/>
        <v>0</v>
      </c>
      <c r="AF121" s="172">
        <f t="shared" si="36"/>
        <v>0</v>
      </c>
      <c r="AH121" s="258">
        <f t="shared" si="42"/>
        <v>0</v>
      </c>
      <c r="AI121" s="258">
        <f t="shared" si="42"/>
        <v>0</v>
      </c>
      <c r="BJ121" s="172">
        <f t="shared" si="37"/>
        <v>0</v>
      </c>
      <c r="BK121" s="172">
        <f t="shared" si="38"/>
        <v>0</v>
      </c>
      <c r="BL121" s="172">
        <f t="shared" si="39"/>
        <v>0</v>
      </c>
      <c r="BM121" s="172">
        <f t="shared" si="40"/>
        <v>0</v>
      </c>
      <c r="BN121" s="172">
        <f t="shared" si="41"/>
        <v>0</v>
      </c>
    </row>
    <row r="122" spans="9:66" x14ac:dyDescent="0.15">
      <c r="I122" s="258">
        <f t="shared" si="30"/>
        <v>0</v>
      </c>
      <c r="J122" s="258">
        <f t="shared" si="31"/>
        <v>0</v>
      </c>
      <c r="L122" s="172">
        <f t="shared" si="29"/>
        <v>0</v>
      </c>
      <c r="M122" s="172">
        <f t="shared" si="29"/>
        <v>0</v>
      </c>
      <c r="AB122" s="172">
        <f t="shared" si="32"/>
        <v>0</v>
      </c>
      <c r="AC122" s="172">
        <f t="shared" si="33"/>
        <v>0</v>
      </c>
      <c r="AD122" s="172">
        <f t="shared" si="34"/>
        <v>0</v>
      </c>
      <c r="AE122" s="172">
        <f t="shared" si="35"/>
        <v>0</v>
      </c>
      <c r="AF122" s="172">
        <f t="shared" si="36"/>
        <v>0</v>
      </c>
      <c r="AH122" s="258">
        <f t="shared" si="42"/>
        <v>0</v>
      </c>
      <c r="AI122" s="258">
        <f t="shared" si="42"/>
        <v>0</v>
      </c>
      <c r="BJ122" s="172">
        <f t="shared" si="37"/>
        <v>0</v>
      </c>
      <c r="BK122" s="172">
        <f t="shared" si="38"/>
        <v>0</v>
      </c>
      <c r="BL122" s="172">
        <f t="shared" si="39"/>
        <v>0</v>
      </c>
      <c r="BM122" s="172">
        <f t="shared" si="40"/>
        <v>0</v>
      </c>
      <c r="BN122" s="172">
        <f t="shared" si="41"/>
        <v>0</v>
      </c>
    </row>
    <row r="123" spans="9:66" x14ac:dyDescent="0.15">
      <c r="I123" s="258">
        <f t="shared" si="30"/>
        <v>0</v>
      </c>
      <c r="J123" s="258">
        <f t="shared" si="31"/>
        <v>0</v>
      </c>
      <c r="L123" s="172">
        <f t="shared" si="29"/>
        <v>0</v>
      </c>
      <c r="M123" s="172">
        <f t="shared" si="29"/>
        <v>0</v>
      </c>
      <c r="AB123" s="172">
        <f t="shared" si="32"/>
        <v>0</v>
      </c>
      <c r="AC123" s="172">
        <f t="shared" si="33"/>
        <v>0</v>
      </c>
      <c r="AD123" s="172">
        <f t="shared" si="34"/>
        <v>0</v>
      </c>
      <c r="AE123" s="172">
        <f t="shared" si="35"/>
        <v>0</v>
      </c>
      <c r="AF123" s="172">
        <f t="shared" si="36"/>
        <v>0</v>
      </c>
      <c r="AH123" s="258">
        <f t="shared" si="42"/>
        <v>0</v>
      </c>
      <c r="AI123" s="258">
        <f t="shared" si="42"/>
        <v>0</v>
      </c>
      <c r="BJ123" s="172">
        <f t="shared" si="37"/>
        <v>0</v>
      </c>
      <c r="BK123" s="172">
        <f t="shared" si="38"/>
        <v>0</v>
      </c>
      <c r="BL123" s="172">
        <f t="shared" si="39"/>
        <v>0</v>
      </c>
      <c r="BM123" s="172">
        <f t="shared" si="40"/>
        <v>0</v>
      </c>
      <c r="BN123" s="172">
        <f t="shared" si="41"/>
        <v>0</v>
      </c>
    </row>
    <row r="124" spans="9:66" x14ac:dyDescent="0.15">
      <c r="I124" s="258">
        <f t="shared" si="30"/>
        <v>0</v>
      </c>
      <c r="J124" s="258">
        <f t="shared" si="31"/>
        <v>0</v>
      </c>
      <c r="L124" s="172">
        <f t="shared" si="29"/>
        <v>0</v>
      </c>
      <c r="M124" s="172">
        <f t="shared" si="29"/>
        <v>0</v>
      </c>
      <c r="AB124" s="172">
        <f t="shared" si="32"/>
        <v>0</v>
      </c>
      <c r="AC124" s="172">
        <f t="shared" si="33"/>
        <v>0</v>
      </c>
      <c r="AD124" s="172">
        <f t="shared" si="34"/>
        <v>0</v>
      </c>
      <c r="AE124" s="172">
        <f t="shared" si="35"/>
        <v>0</v>
      </c>
      <c r="AF124" s="172">
        <f t="shared" si="36"/>
        <v>0</v>
      </c>
      <c r="AH124" s="258">
        <f t="shared" si="42"/>
        <v>0</v>
      </c>
      <c r="AI124" s="258">
        <f t="shared" si="42"/>
        <v>0</v>
      </c>
      <c r="BJ124" s="172">
        <f t="shared" si="37"/>
        <v>0</v>
      </c>
      <c r="BK124" s="172">
        <f t="shared" si="38"/>
        <v>0</v>
      </c>
      <c r="BL124" s="172">
        <f t="shared" si="39"/>
        <v>0</v>
      </c>
      <c r="BM124" s="172">
        <f t="shared" si="40"/>
        <v>0</v>
      </c>
      <c r="BN124" s="172">
        <f t="shared" si="41"/>
        <v>0</v>
      </c>
    </row>
    <row r="125" spans="9:66" x14ac:dyDescent="0.15">
      <c r="I125" s="258">
        <f t="shared" si="30"/>
        <v>0</v>
      </c>
      <c r="J125" s="258">
        <f t="shared" si="31"/>
        <v>0</v>
      </c>
      <c r="L125" s="172">
        <f t="shared" si="29"/>
        <v>0</v>
      </c>
      <c r="M125" s="172">
        <f t="shared" si="29"/>
        <v>0</v>
      </c>
      <c r="AB125" s="172">
        <f t="shared" si="32"/>
        <v>0</v>
      </c>
      <c r="AC125" s="172">
        <f t="shared" si="33"/>
        <v>0</v>
      </c>
      <c r="AD125" s="172">
        <f t="shared" si="34"/>
        <v>0</v>
      </c>
      <c r="AE125" s="172">
        <f t="shared" si="35"/>
        <v>0</v>
      </c>
      <c r="AF125" s="172">
        <f t="shared" si="36"/>
        <v>0</v>
      </c>
      <c r="AH125" s="258">
        <f t="shared" si="42"/>
        <v>0</v>
      </c>
      <c r="AI125" s="258">
        <f t="shared" si="42"/>
        <v>0</v>
      </c>
      <c r="BJ125" s="172">
        <f t="shared" si="37"/>
        <v>0</v>
      </c>
      <c r="BK125" s="172">
        <f t="shared" si="38"/>
        <v>0</v>
      </c>
      <c r="BL125" s="172">
        <f t="shared" si="39"/>
        <v>0</v>
      </c>
      <c r="BM125" s="172">
        <f t="shared" si="40"/>
        <v>0</v>
      </c>
      <c r="BN125" s="172">
        <f t="shared" si="41"/>
        <v>0</v>
      </c>
    </row>
    <row r="126" spans="9:66" x14ac:dyDescent="0.15">
      <c r="I126" s="258">
        <f t="shared" si="30"/>
        <v>0</v>
      </c>
      <c r="J126" s="258">
        <f t="shared" si="31"/>
        <v>0</v>
      </c>
      <c r="L126" s="172">
        <f t="shared" si="29"/>
        <v>0</v>
      </c>
      <c r="M126" s="172">
        <f t="shared" si="29"/>
        <v>0</v>
      </c>
      <c r="AB126" s="172">
        <f t="shared" si="32"/>
        <v>0</v>
      </c>
      <c r="AC126" s="172">
        <f t="shared" si="33"/>
        <v>0</v>
      </c>
      <c r="AD126" s="172">
        <f t="shared" si="34"/>
        <v>0</v>
      </c>
      <c r="AE126" s="172">
        <f t="shared" si="35"/>
        <v>0</v>
      </c>
      <c r="AF126" s="172">
        <f t="shared" si="36"/>
        <v>0</v>
      </c>
      <c r="AH126" s="258">
        <f t="shared" si="42"/>
        <v>0</v>
      </c>
      <c r="AI126" s="258">
        <f t="shared" si="42"/>
        <v>0</v>
      </c>
      <c r="BJ126" s="172">
        <f t="shared" si="37"/>
        <v>0</v>
      </c>
      <c r="BK126" s="172">
        <f t="shared" si="38"/>
        <v>0</v>
      </c>
      <c r="BL126" s="172">
        <f t="shared" si="39"/>
        <v>0</v>
      </c>
      <c r="BM126" s="172">
        <f t="shared" si="40"/>
        <v>0</v>
      </c>
      <c r="BN126" s="172">
        <f t="shared" si="41"/>
        <v>0</v>
      </c>
    </row>
    <row r="127" spans="9:66" x14ac:dyDescent="0.15">
      <c r="I127" s="258">
        <f t="shared" si="30"/>
        <v>0</v>
      </c>
      <c r="J127" s="258">
        <f t="shared" si="31"/>
        <v>0</v>
      </c>
      <c r="L127" s="172">
        <f t="shared" si="29"/>
        <v>0</v>
      </c>
      <c r="M127" s="172">
        <f t="shared" si="29"/>
        <v>0</v>
      </c>
      <c r="AB127" s="172">
        <f t="shared" si="32"/>
        <v>0</v>
      </c>
      <c r="AC127" s="172">
        <f t="shared" si="33"/>
        <v>0</v>
      </c>
      <c r="AD127" s="172">
        <f t="shared" si="34"/>
        <v>0</v>
      </c>
      <c r="AE127" s="172">
        <f t="shared" si="35"/>
        <v>0</v>
      </c>
      <c r="AF127" s="172">
        <f t="shared" si="36"/>
        <v>0</v>
      </c>
      <c r="AH127" s="258">
        <f t="shared" si="42"/>
        <v>0</v>
      </c>
      <c r="AI127" s="258">
        <f t="shared" si="42"/>
        <v>0</v>
      </c>
      <c r="BJ127" s="172">
        <f t="shared" si="37"/>
        <v>0</v>
      </c>
      <c r="BK127" s="172">
        <f t="shared" si="38"/>
        <v>0</v>
      </c>
      <c r="BL127" s="172">
        <f t="shared" si="39"/>
        <v>0</v>
      </c>
      <c r="BM127" s="172">
        <f t="shared" si="40"/>
        <v>0</v>
      </c>
      <c r="BN127" s="172">
        <f t="shared" si="41"/>
        <v>0</v>
      </c>
    </row>
    <row r="128" spans="9:66" x14ac:dyDescent="0.15">
      <c r="I128" s="258">
        <f t="shared" si="30"/>
        <v>0</v>
      </c>
      <c r="J128" s="258">
        <f t="shared" si="31"/>
        <v>0</v>
      </c>
      <c r="L128" s="172">
        <f t="shared" si="29"/>
        <v>0</v>
      </c>
      <c r="M128" s="172">
        <f t="shared" si="29"/>
        <v>0</v>
      </c>
      <c r="AB128" s="172">
        <f t="shared" si="32"/>
        <v>0</v>
      </c>
      <c r="AC128" s="172">
        <f t="shared" si="33"/>
        <v>0</v>
      </c>
      <c r="AD128" s="172">
        <f t="shared" si="34"/>
        <v>0</v>
      </c>
      <c r="AE128" s="172">
        <f t="shared" si="35"/>
        <v>0</v>
      </c>
      <c r="AF128" s="172">
        <f t="shared" si="36"/>
        <v>0</v>
      </c>
      <c r="AH128" s="258">
        <f t="shared" si="42"/>
        <v>0</v>
      </c>
      <c r="AI128" s="258">
        <f t="shared" si="42"/>
        <v>0</v>
      </c>
      <c r="BJ128" s="172">
        <f t="shared" si="37"/>
        <v>0</v>
      </c>
      <c r="BK128" s="172">
        <f t="shared" si="38"/>
        <v>0</v>
      </c>
      <c r="BL128" s="172">
        <f t="shared" si="39"/>
        <v>0</v>
      </c>
      <c r="BM128" s="172">
        <f t="shared" si="40"/>
        <v>0</v>
      </c>
      <c r="BN128" s="172">
        <f t="shared" si="41"/>
        <v>0</v>
      </c>
    </row>
    <row r="129" spans="9:66" x14ac:dyDescent="0.15">
      <c r="I129" s="258">
        <f t="shared" si="30"/>
        <v>0</v>
      </c>
      <c r="J129" s="258">
        <f t="shared" si="31"/>
        <v>0</v>
      </c>
      <c r="L129" s="172">
        <f t="shared" si="29"/>
        <v>0</v>
      </c>
      <c r="M129" s="172">
        <f t="shared" si="29"/>
        <v>0</v>
      </c>
      <c r="AB129" s="172">
        <f t="shared" si="32"/>
        <v>0</v>
      </c>
      <c r="AC129" s="172">
        <f t="shared" si="33"/>
        <v>0</v>
      </c>
      <c r="AD129" s="172">
        <f t="shared" si="34"/>
        <v>0</v>
      </c>
      <c r="AE129" s="172">
        <f t="shared" si="35"/>
        <v>0</v>
      </c>
      <c r="AF129" s="172">
        <f t="shared" si="36"/>
        <v>0</v>
      </c>
      <c r="AH129" s="258">
        <f t="shared" si="42"/>
        <v>0</v>
      </c>
      <c r="AI129" s="258">
        <f t="shared" si="42"/>
        <v>0</v>
      </c>
      <c r="BJ129" s="172">
        <f t="shared" si="37"/>
        <v>0</v>
      </c>
      <c r="BK129" s="172">
        <f t="shared" si="38"/>
        <v>0</v>
      </c>
      <c r="BL129" s="172">
        <f t="shared" si="39"/>
        <v>0</v>
      </c>
      <c r="BM129" s="172">
        <f t="shared" si="40"/>
        <v>0</v>
      </c>
      <c r="BN129" s="172">
        <f t="shared" si="41"/>
        <v>0</v>
      </c>
    </row>
    <row r="130" spans="9:66" x14ac:dyDescent="0.15">
      <c r="I130" s="258">
        <f t="shared" si="30"/>
        <v>0</v>
      </c>
      <c r="J130" s="258">
        <f t="shared" si="31"/>
        <v>0</v>
      </c>
      <c r="L130" s="172">
        <f t="shared" si="29"/>
        <v>0</v>
      </c>
      <c r="M130" s="172">
        <f t="shared" si="29"/>
        <v>0</v>
      </c>
      <c r="AB130" s="172">
        <f t="shared" si="32"/>
        <v>0</v>
      </c>
      <c r="AC130" s="172">
        <f t="shared" si="33"/>
        <v>0</v>
      </c>
      <c r="AD130" s="172">
        <f t="shared" si="34"/>
        <v>0</v>
      </c>
      <c r="AE130" s="172">
        <f t="shared" si="35"/>
        <v>0</v>
      </c>
      <c r="AF130" s="172">
        <f t="shared" si="36"/>
        <v>0</v>
      </c>
      <c r="AH130" s="258">
        <f t="shared" si="42"/>
        <v>0</v>
      </c>
      <c r="AI130" s="258">
        <f t="shared" si="42"/>
        <v>0</v>
      </c>
      <c r="BJ130" s="172">
        <f t="shared" si="37"/>
        <v>0</v>
      </c>
      <c r="BK130" s="172">
        <f t="shared" si="38"/>
        <v>0</v>
      </c>
      <c r="BL130" s="172">
        <f t="shared" si="39"/>
        <v>0</v>
      </c>
      <c r="BM130" s="172">
        <f t="shared" si="40"/>
        <v>0</v>
      </c>
      <c r="BN130" s="172">
        <f t="shared" si="41"/>
        <v>0</v>
      </c>
    </row>
    <row r="131" spans="9:66" x14ac:dyDescent="0.15">
      <c r="I131" s="258">
        <f t="shared" si="30"/>
        <v>0</v>
      </c>
      <c r="J131" s="258">
        <f t="shared" si="31"/>
        <v>0</v>
      </c>
      <c r="L131" s="172">
        <f t="shared" si="29"/>
        <v>0</v>
      </c>
      <c r="M131" s="172">
        <f t="shared" si="29"/>
        <v>0</v>
      </c>
      <c r="AB131" s="172">
        <f t="shared" si="32"/>
        <v>0</v>
      </c>
      <c r="AC131" s="172">
        <f t="shared" si="33"/>
        <v>0</v>
      </c>
      <c r="AD131" s="172">
        <f t="shared" si="34"/>
        <v>0</v>
      </c>
      <c r="AE131" s="172">
        <f t="shared" si="35"/>
        <v>0</v>
      </c>
      <c r="AF131" s="172">
        <f t="shared" si="36"/>
        <v>0</v>
      </c>
      <c r="AH131" s="258">
        <f t="shared" si="42"/>
        <v>0</v>
      </c>
      <c r="AI131" s="258">
        <f t="shared" si="42"/>
        <v>0</v>
      </c>
      <c r="BJ131" s="172">
        <f t="shared" si="37"/>
        <v>0</v>
      </c>
      <c r="BK131" s="172">
        <f t="shared" si="38"/>
        <v>0</v>
      </c>
      <c r="BL131" s="172">
        <f t="shared" si="39"/>
        <v>0</v>
      </c>
      <c r="BM131" s="172">
        <f t="shared" si="40"/>
        <v>0</v>
      </c>
      <c r="BN131" s="172">
        <f t="shared" si="41"/>
        <v>0</v>
      </c>
    </row>
    <row r="132" spans="9:66" x14ac:dyDescent="0.15">
      <c r="I132" s="258">
        <f t="shared" si="30"/>
        <v>0</v>
      </c>
      <c r="J132" s="258">
        <f t="shared" si="31"/>
        <v>0</v>
      </c>
      <c r="L132" s="172">
        <f t="shared" si="29"/>
        <v>0</v>
      </c>
      <c r="M132" s="172">
        <f t="shared" si="29"/>
        <v>0</v>
      </c>
      <c r="AB132" s="172">
        <f t="shared" si="32"/>
        <v>0</v>
      </c>
      <c r="AC132" s="172">
        <f t="shared" si="33"/>
        <v>0</v>
      </c>
      <c r="AD132" s="172">
        <f t="shared" si="34"/>
        <v>0</v>
      </c>
      <c r="AE132" s="172">
        <f t="shared" si="35"/>
        <v>0</v>
      </c>
      <c r="AF132" s="172">
        <f t="shared" si="36"/>
        <v>0</v>
      </c>
      <c r="AH132" s="258">
        <f t="shared" si="42"/>
        <v>0</v>
      </c>
      <c r="AI132" s="258">
        <f t="shared" si="42"/>
        <v>0</v>
      </c>
      <c r="BJ132" s="172">
        <f t="shared" si="37"/>
        <v>0</v>
      </c>
      <c r="BK132" s="172">
        <f t="shared" si="38"/>
        <v>0</v>
      </c>
      <c r="BL132" s="172">
        <f t="shared" si="39"/>
        <v>0</v>
      </c>
      <c r="BM132" s="172">
        <f t="shared" si="40"/>
        <v>0</v>
      </c>
      <c r="BN132" s="172">
        <f t="shared" si="41"/>
        <v>0</v>
      </c>
    </row>
    <row r="133" spans="9:66" x14ac:dyDescent="0.15">
      <c r="I133" s="258">
        <f t="shared" si="30"/>
        <v>0</v>
      </c>
      <c r="J133" s="258">
        <f t="shared" si="31"/>
        <v>0</v>
      </c>
      <c r="L133" s="172">
        <f t="shared" si="29"/>
        <v>0</v>
      </c>
      <c r="M133" s="172">
        <f t="shared" si="29"/>
        <v>0</v>
      </c>
      <c r="AB133" s="172">
        <f t="shared" si="32"/>
        <v>0</v>
      </c>
      <c r="AC133" s="172">
        <f t="shared" si="33"/>
        <v>0</v>
      </c>
      <c r="AD133" s="172">
        <f t="shared" si="34"/>
        <v>0</v>
      </c>
      <c r="AE133" s="172">
        <f t="shared" si="35"/>
        <v>0</v>
      </c>
      <c r="AF133" s="172">
        <f t="shared" si="36"/>
        <v>0</v>
      </c>
      <c r="AH133" s="258">
        <f t="shared" si="42"/>
        <v>0</v>
      </c>
      <c r="AI133" s="258">
        <f t="shared" si="42"/>
        <v>0</v>
      </c>
      <c r="BJ133" s="172">
        <f t="shared" si="37"/>
        <v>0</v>
      </c>
      <c r="BK133" s="172">
        <f t="shared" si="38"/>
        <v>0</v>
      </c>
      <c r="BL133" s="172">
        <f t="shared" si="39"/>
        <v>0</v>
      </c>
      <c r="BM133" s="172">
        <f t="shared" si="40"/>
        <v>0</v>
      </c>
      <c r="BN133" s="172">
        <f t="shared" si="41"/>
        <v>0</v>
      </c>
    </row>
    <row r="134" spans="9:66" x14ac:dyDescent="0.15">
      <c r="I134" s="258">
        <f t="shared" si="30"/>
        <v>0</v>
      </c>
      <c r="J134" s="258">
        <f t="shared" si="31"/>
        <v>0</v>
      </c>
      <c r="L134" s="172">
        <f t="shared" si="29"/>
        <v>0</v>
      </c>
      <c r="M134" s="172">
        <f t="shared" si="29"/>
        <v>0</v>
      </c>
      <c r="AB134" s="172">
        <f t="shared" si="32"/>
        <v>0</v>
      </c>
      <c r="AC134" s="172">
        <f t="shared" si="33"/>
        <v>0</v>
      </c>
      <c r="AD134" s="172">
        <f t="shared" si="34"/>
        <v>0</v>
      </c>
      <c r="AE134" s="172">
        <f t="shared" si="35"/>
        <v>0</v>
      </c>
      <c r="AF134" s="172">
        <f t="shared" si="36"/>
        <v>0</v>
      </c>
      <c r="AH134" s="258">
        <f t="shared" si="42"/>
        <v>0</v>
      </c>
      <c r="AI134" s="258">
        <f t="shared" si="42"/>
        <v>0</v>
      </c>
      <c r="BJ134" s="172">
        <f t="shared" si="37"/>
        <v>0</v>
      </c>
      <c r="BK134" s="172">
        <f t="shared" si="38"/>
        <v>0</v>
      </c>
      <c r="BL134" s="172">
        <f t="shared" si="39"/>
        <v>0</v>
      </c>
      <c r="BM134" s="172">
        <f t="shared" si="40"/>
        <v>0</v>
      </c>
      <c r="BN134" s="172">
        <f t="shared" si="41"/>
        <v>0</v>
      </c>
    </row>
    <row r="135" spans="9:66" x14ac:dyDescent="0.15">
      <c r="I135" s="258">
        <f t="shared" si="30"/>
        <v>0</v>
      </c>
      <c r="J135" s="258">
        <f t="shared" si="31"/>
        <v>0</v>
      </c>
      <c r="L135" s="172">
        <f t="shared" si="29"/>
        <v>0</v>
      </c>
      <c r="M135" s="172">
        <f t="shared" si="29"/>
        <v>0</v>
      </c>
      <c r="AB135" s="172">
        <f t="shared" si="32"/>
        <v>0</v>
      </c>
      <c r="AC135" s="172">
        <f t="shared" si="33"/>
        <v>0</v>
      </c>
      <c r="AD135" s="172">
        <f t="shared" si="34"/>
        <v>0</v>
      </c>
      <c r="AE135" s="172">
        <f t="shared" si="35"/>
        <v>0</v>
      </c>
      <c r="AF135" s="172">
        <f t="shared" si="36"/>
        <v>0</v>
      </c>
      <c r="AH135" s="258">
        <f t="shared" si="42"/>
        <v>0</v>
      </c>
      <c r="AI135" s="258">
        <f t="shared" si="42"/>
        <v>0</v>
      </c>
      <c r="BJ135" s="172">
        <f t="shared" si="37"/>
        <v>0</v>
      </c>
      <c r="BK135" s="172">
        <f t="shared" si="38"/>
        <v>0</v>
      </c>
      <c r="BL135" s="172">
        <f t="shared" si="39"/>
        <v>0</v>
      </c>
      <c r="BM135" s="172">
        <f t="shared" si="40"/>
        <v>0</v>
      </c>
      <c r="BN135" s="172">
        <f t="shared" si="41"/>
        <v>0</v>
      </c>
    </row>
    <row r="136" spans="9:66" x14ac:dyDescent="0.15">
      <c r="I136" s="258">
        <f t="shared" si="30"/>
        <v>0</v>
      </c>
      <c r="J136" s="258">
        <f t="shared" si="31"/>
        <v>0</v>
      </c>
      <c r="L136" s="172">
        <f t="shared" si="29"/>
        <v>0</v>
      </c>
      <c r="M136" s="172">
        <f t="shared" si="29"/>
        <v>0</v>
      </c>
      <c r="AB136" s="172">
        <f t="shared" si="32"/>
        <v>0</v>
      </c>
      <c r="AC136" s="172">
        <f t="shared" si="33"/>
        <v>0</v>
      </c>
      <c r="AD136" s="172">
        <f t="shared" si="34"/>
        <v>0</v>
      </c>
      <c r="AE136" s="172">
        <f t="shared" si="35"/>
        <v>0</v>
      </c>
      <c r="AF136" s="172">
        <f t="shared" si="36"/>
        <v>0</v>
      </c>
      <c r="AH136" s="258">
        <f t="shared" si="42"/>
        <v>0</v>
      </c>
      <c r="AI136" s="258">
        <f t="shared" si="42"/>
        <v>0</v>
      </c>
      <c r="BJ136" s="172">
        <f t="shared" si="37"/>
        <v>0</v>
      </c>
      <c r="BK136" s="172">
        <f t="shared" si="38"/>
        <v>0</v>
      </c>
      <c r="BL136" s="172">
        <f t="shared" si="39"/>
        <v>0</v>
      </c>
      <c r="BM136" s="172">
        <f t="shared" si="40"/>
        <v>0</v>
      </c>
      <c r="BN136" s="172">
        <f t="shared" si="41"/>
        <v>0</v>
      </c>
    </row>
    <row r="137" spans="9:66" x14ac:dyDescent="0.15">
      <c r="I137" s="258">
        <f t="shared" si="30"/>
        <v>0</v>
      </c>
      <c r="J137" s="258">
        <f t="shared" si="31"/>
        <v>0</v>
      </c>
      <c r="L137" s="172">
        <f t="shared" si="29"/>
        <v>0</v>
      </c>
      <c r="M137" s="172">
        <f t="shared" si="29"/>
        <v>0</v>
      </c>
      <c r="AB137" s="172">
        <f t="shared" si="32"/>
        <v>0</v>
      </c>
      <c r="AC137" s="172">
        <f t="shared" si="33"/>
        <v>0</v>
      </c>
      <c r="AD137" s="172">
        <f t="shared" si="34"/>
        <v>0</v>
      </c>
      <c r="AE137" s="172">
        <f t="shared" si="35"/>
        <v>0</v>
      </c>
      <c r="AF137" s="172">
        <f t="shared" si="36"/>
        <v>0</v>
      </c>
      <c r="AH137" s="258">
        <f t="shared" si="42"/>
        <v>0</v>
      </c>
      <c r="AI137" s="258">
        <f t="shared" si="42"/>
        <v>0</v>
      </c>
      <c r="BJ137" s="172">
        <f t="shared" si="37"/>
        <v>0</v>
      </c>
      <c r="BK137" s="172">
        <f t="shared" si="38"/>
        <v>0</v>
      </c>
      <c r="BL137" s="172">
        <f t="shared" si="39"/>
        <v>0</v>
      </c>
      <c r="BM137" s="172">
        <f t="shared" si="40"/>
        <v>0</v>
      </c>
      <c r="BN137" s="172">
        <f t="shared" si="41"/>
        <v>0</v>
      </c>
    </row>
    <row r="138" spans="9:66" x14ac:dyDescent="0.15">
      <c r="I138" s="258">
        <f t="shared" si="30"/>
        <v>0</v>
      </c>
      <c r="J138" s="258">
        <f t="shared" si="31"/>
        <v>0</v>
      </c>
      <c r="L138" s="172">
        <f t="shared" si="29"/>
        <v>0</v>
      </c>
      <c r="M138" s="172">
        <f t="shared" si="29"/>
        <v>0</v>
      </c>
      <c r="AB138" s="172">
        <f t="shared" si="32"/>
        <v>0</v>
      </c>
      <c r="AC138" s="172">
        <f t="shared" si="33"/>
        <v>0</v>
      </c>
      <c r="AD138" s="172">
        <f t="shared" si="34"/>
        <v>0</v>
      </c>
      <c r="AE138" s="172">
        <f t="shared" si="35"/>
        <v>0</v>
      </c>
      <c r="AF138" s="172">
        <f t="shared" si="36"/>
        <v>0</v>
      </c>
      <c r="AH138" s="258">
        <f t="shared" si="42"/>
        <v>0</v>
      </c>
      <c r="AI138" s="258">
        <f t="shared" si="42"/>
        <v>0</v>
      </c>
      <c r="BJ138" s="172">
        <f t="shared" si="37"/>
        <v>0</v>
      </c>
      <c r="BK138" s="172">
        <f t="shared" si="38"/>
        <v>0</v>
      </c>
      <c r="BL138" s="172">
        <f t="shared" si="39"/>
        <v>0</v>
      </c>
      <c r="BM138" s="172">
        <f t="shared" si="40"/>
        <v>0</v>
      </c>
      <c r="BN138" s="172">
        <f t="shared" si="41"/>
        <v>0</v>
      </c>
    </row>
    <row r="139" spans="9:66" x14ac:dyDescent="0.15">
      <c r="I139" s="258">
        <f t="shared" si="30"/>
        <v>0</v>
      </c>
      <c r="J139" s="258">
        <f t="shared" si="31"/>
        <v>0</v>
      </c>
      <c r="L139" s="172">
        <f t="shared" si="29"/>
        <v>0</v>
      </c>
      <c r="M139" s="172">
        <f t="shared" si="29"/>
        <v>0</v>
      </c>
      <c r="AB139" s="172">
        <f t="shared" si="32"/>
        <v>0</v>
      </c>
      <c r="AC139" s="172">
        <f t="shared" si="33"/>
        <v>0</v>
      </c>
      <c r="AD139" s="172">
        <f t="shared" si="34"/>
        <v>0</v>
      </c>
      <c r="AE139" s="172">
        <f t="shared" si="35"/>
        <v>0</v>
      </c>
      <c r="AF139" s="172">
        <f t="shared" si="36"/>
        <v>0</v>
      </c>
      <c r="AH139" s="258">
        <f t="shared" si="42"/>
        <v>0</v>
      </c>
      <c r="AI139" s="258">
        <f t="shared" si="42"/>
        <v>0</v>
      </c>
      <c r="BJ139" s="172">
        <f t="shared" si="37"/>
        <v>0</v>
      </c>
      <c r="BK139" s="172">
        <f t="shared" si="38"/>
        <v>0</v>
      </c>
      <c r="BL139" s="172">
        <f t="shared" si="39"/>
        <v>0</v>
      </c>
      <c r="BM139" s="172">
        <f t="shared" si="40"/>
        <v>0</v>
      </c>
      <c r="BN139" s="172">
        <f t="shared" si="41"/>
        <v>0</v>
      </c>
    </row>
    <row r="140" spans="9:66" x14ac:dyDescent="0.15">
      <c r="I140" s="258">
        <f t="shared" si="30"/>
        <v>0</v>
      </c>
      <c r="J140" s="258">
        <f t="shared" si="31"/>
        <v>0</v>
      </c>
      <c r="L140" s="172">
        <f t="shared" si="29"/>
        <v>0</v>
      </c>
      <c r="M140" s="172">
        <f t="shared" si="29"/>
        <v>0</v>
      </c>
      <c r="AB140" s="172">
        <f t="shared" si="32"/>
        <v>0</v>
      </c>
      <c r="AC140" s="172">
        <f t="shared" si="33"/>
        <v>0</v>
      </c>
      <c r="AD140" s="172">
        <f t="shared" si="34"/>
        <v>0</v>
      </c>
      <c r="AE140" s="172">
        <f t="shared" si="35"/>
        <v>0</v>
      </c>
      <c r="AF140" s="172">
        <f t="shared" si="36"/>
        <v>0</v>
      </c>
      <c r="AH140" s="258">
        <f t="shared" si="42"/>
        <v>0</v>
      </c>
      <c r="AI140" s="258">
        <f t="shared" si="42"/>
        <v>0</v>
      </c>
      <c r="BJ140" s="172">
        <f t="shared" si="37"/>
        <v>0</v>
      </c>
      <c r="BK140" s="172">
        <f t="shared" si="38"/>
        <v>0</v>
      </c>
      <c r="BL140" s="172">
        <f t="shared" si="39"/>
        <v>0</v>
      </c>
      <c r="BM140" s="172">
        <f t="shared" si="40"/>
        <v>0</v>
      </c>
      <c r="BN140" s="172">
        <f t="shared" si="41"/>
        <v>0</v>
      </c>
    </row>
    <row r="141" spans="9:66" x14ac:dyDescent="0.15">
      <c r="I141" s="258">
        <f t="shared" si="30"/>
        <v>0</v>
      </c>
      <c r="J141" s="258">
        <f t="shared" si="31"/>
        <v>0</v>
      </c>
      <c r="L141" s="172">
        <f t="shared" si="29"/>
        <v>0</v>
      </c>
      <c r="M141" s="172">
        <f t="shared" si="29"/>
        <v>0</v>
      </c>
      <c r="AB141" s="172">
        <f t="shared" si="32"/>
        <v>0</v>
      </c>
      <c r="AC141" s="172">
        <f t="shared" si="33"/>
        <v>0</v>
      </c>
      <c r="AD141" s="172">
        <f t="shared" si="34"/>
        <v>0</v>
      </c>
      <c r="AE141" s="172">
        <f t="shared" si="35"/>
        <v>0</v>
      </c>
      <c r="AF141" s="172">
        <f t="shared" si="36"/>
        <v>0</v>
      </c>
      <c r="AH141" s="258">
        <f t="shared" si="42"/>
        <v>0</v>
      </c>
      <c r="AI141" s="258">
        <f t="shared" si="42"/>
        <v>0</v>
      </c>
      <c r="BJ141" s="172">
        <f t="shared" si="37"/>
        <v>0</v>
      </c>
      <c r="BK141" s="172">
        <f t="shared" si="38"/>
        <v>0</v>
      </c>
      <c r="BL141" s="172">
        <f t="shared" si="39"/>
        <v>0</v>
      </c>
      <c r="BM141" s="172">
        <f t="shared" si="40"/>
        <v>0</v>
      </c>
      <c r="BN141" s="172">
        <f t="shared" si="41"/>
        <v>0</v>
      </c>
    </row>
    <row r="142" spans="9:66" x14ac:dyDescent="0.15">
      <c r="I142" s="258">
        <f t="shared" si="30"/>
        <v>0</v>
      </c>
      <c r="J142" s="258">
        <f t="shared" si="31"/>
        <v>0</v>
      </c>
      <c r="L142" s="172">
        <f t="shared" ref="L142:M205" si="43">SUMIF($N$1:$U$1,L$1,$N142:$U142)</f>
        <v>0</v>
      </c>
      <c r="M142" s="172">
        <f t="shared" si="43"/>
        <v>0</v>
      </c>
      <c r="AB142" s="172">
        <f t="shared" si="32"/>
        <v>0</v>
      </c>
      <c r="AC142" s="172">
        <f t="shared" si="33"/>
        <v>0</v>
      </c>
      <c r="AD142" s="172">
        <f t="shared" si="34"/>
        <v>0</v>
      </c>
      <c r="AE142" s="172">
        <f t="shared" si="35"/>
        <v>0</v>
      </c>
      <c r="AF142" s="172">
        <f t="shared" si="36"/>
        <v>0</v>
      </c>
      <c r="AH142" s="258">
        <f t="shared" si="42"/>
        <v>0</v>
      </c>
      <c r="AI142" s="258">
        <f t="shared" si="42"/>
        <v>0</v>
      </c>
      <c r="BJ142" s="172">
        <f t="shared" si="37"/>
        <v>0</v>
      </c>
      <c r="BK142" s="172">
        <f t="shared" si="38"/>
        <v>0</v>
      </c>
      <c r="BL142" s="172">
        <f t="shared" si="39"/>
        <v>0</v>
      </c>
      <c r="BM142" s="172">
        <f t="shared" si="40"/>
        <v>0</v>
      </c>
      <c r="BN142" s="172">
        <f t="shared" si="41"/>
        <v>0</v>
      </c>
    </row>
    <row r="143" spans="9:66" x14ac:dyDescent="0.15">
      <c r="I143" s="258">
        <f t="shared" si="30"/>
        <v>0</v>
      </c>
      <c r="J143" s="258">
        <f t="shared" si="31"/>
        <v>0</v>
      </c>
      <c r="L143" s="172">
        <f t="shared" si="43"/>
        <v>0</v>
      </c>
      <c r="M143" s="172">
        <f t="shared" si="43"/>
        <v>0</v>
      </c>
      <c r="AB143" s="172">
        <f t="shared" si="32"/>
        <v>0</v>
      </c>
      <c r="AC143" s="172">
        <f t="shared" si="33"/>
        <v>0</v>
      </c>
      <c r="AD143" s="172">
        <f t="shared" si="34"/>
        <v>0</v>
      </c>
      <c r="AE143" s="172">
        <f t="shared" si="35"/>
        <v>0</v>
      </c>
      <c r="AF143" s="172">
        <f t="shared" si="36"/>
        <v>0</v>
      </c>
      <c r="AH143" s="258">
        <f t="shared" si="42"/>
        <v>0</v>
      </c>
      <c r="AI143" s="258">
        <f t="shared" si="42"/>
        <v>0</v>
      </c>
      <c r="BJ143" s="172">
        <f t="shared" si="37"/>
        <v>0</v>
      </c>
      <c r="BK143" s="172">
        <f t="shared" si="38"/>
        <v>0</v>
      </c>
      <c r="BL143" s="172">
        <f t="shared" si="39"/>
        <v>0</v>
      </c>
      <c r="BM143" s="172">
        <f t="shared" si="40"/>
        <v>0</v>
      </c>
      <c r="BN143" s="172">
        <f t="shared" si="41"/>
        <v>0</v>
      </c>
    </row>
    <row r="144" spans="9:66" x14ac:dyDescent="0.15">
      <c r="I144" s="258">
        <f t="shared" si="30"/>
        <v>0</v>
      </c>
      <c r="J144" s="258">
        <f t="shared" si="31"/>
        <v>0</v>
      </c>
      <c r="L144" s="172">
        <f t="shared" si="43"/>
        <v>0</v>
      </c>
      <c r="M144" s="172">
        <f t="shared" si="43"/>
        <v>0</v>
      </c>
      <c r="AB144" s="172">
        <f t="shared" si="32"/>
        <v>0</v>
      </c>
      <c r="AC144" s="172">
        <f t="shared" si="33"/>
        <v>0</v>
      </c>
      <c r="AD144" s="172">
        <f t="shared" si="34"/>
        <v>0</v>
      </c>
      <c r="AE144" s="172">
        <f t="shared" si="35"/>
        <v>0</v>
      </c>
      <c r="AF144" s="172">
        <f t="shared" si="36"/>
        <v>0</v>
      </c>
      <c r="AH144" s="258">
        <f t="shared" si="42"/>
        <v>0</v>
      </c>
      <c r="AI144" s="258">
        <f t="shared" si="42"/>
        <v>0</v>
      </c>
      <c r="BJ144" s="172">
        <f t="shared" si="37"/>
        <v>0</v>
      </c>
      <c r="BK144" s="172">
        <f t="shared" si="38"/>
        <v>0</v>
      </c>
      <c r="BL144" s="172">
        <f t="shared" si="39"/>
        <v>0</v>
      </c>
      <c r="BM144" s="172">
        <f t="shared" si="40"/>
        <v>0</v>
      </c>
      <c r="BN144" s="172">
        <f t="shared" si="41"/>
        <v>0</v>
      </c>
    </row>
    <row r="145" spans="9:66" x14ac:dyDescent="0.15">
      <c r="I145" s="258">
        <f t="shared" si="30"/>
        <v>0</v>
      </c>
      <c r="J145" s="258">
        <f t="shared" si="31"/>
        <v>0</v>
      </c>
      <c r="L145" s="172">
        <f t="shared" si="43"/>
        <v>0</v>
      </c>
      <c r="M145" s="172">
        <f t="shared" si="43"/>
        <v>0</v>
      </c>
      <c r="AB145" s="172">
        <f t="shared" si="32"/>
        <v>0</v>
      </c>
      <c r="AC145" s="172">
        <f t="shared" si="33"/>
        <v>0</v>
      </c>
      <c r="AD145" s="172">
        <f t="shared" si="34"/>
        <v>0</v>
      </c>
      <c r="AE145" s="172">
        <f t="shared" si="35"/>
        <v>0</v>
      </c>
      <c r="AF145" s="172">
        <f t="shared" si="36"/>
        <v>0</v>
      </c>
      <c r="AH145" s="258">
        <f t="shared" si="42"/>
        <v>0</v>
      </c>
      <c r="AI145" s="258">
        <f t="shared" si="42"/>
        <v>0</v>
      </c>
      <c r="BJ145" s="172">
        <f t="shared" si="37"/>
        <v>0</v>
      </c>
      <c r="BK145" s="172">
        <f t="shared" si="38"/>
        <v>0</v>
      </c>
      <c r="BL145" s="172">
        <f t="shared" si="39"/>
        <v>0</v>
      </c>
      <c r="BM145" s="172">
        <f t="shared" si="40"/>
        <v>0</v>
      </c>
      <c r="BN145" s="172">
        <f t="shared" si="41"/>
        <v>0</v>
      </c>
    </row>
    <row r="146" spans="9:66" x14ac:dyDescent="0.15">
      <c r="I146" s="258">
        <f t="shared" si="30"/>
        <v>0</v>
      </c>
      <c r="J146" s="258">
        <f t="shared" si="31"/>
        <v>0</v>
      </c>
      <c r="L146" s="172">
        <f t="shared" si="43"/>
        <v>0</v>
      </c>
      <c r="M146" s="172">
        <f t="shared" si="43"/>
        <v>0</v>
      </c>
      <c r="AB146" s="172">
        <f t="shared" si="32"/>
        <v>0</v>
      </c>
      <c r="AC146" s="172">
        <f t="shared" si="33"/>
        <v>0</v>
      </c>
      <c r="AD146" s="172">
        <f t="shared" si="34"/>
        <v>0</v>
      </c>
      <c r="AE146" s="172">
        <f t="shared" si="35"/>
        <v>0</v>
      </c>
      <c r="AF146" s="172">
        <f t="shared" si="36"/>
        <v>0</v>
      </c>
      <c r="AH146" s="258">
        <f t="shared" si="42"/>
        <v>0</v>
      </c>
      <c r="AI146" s="258">
        <f t="shared" si="42"/>
        <v>0</v>
      </c>
      <c r="BJ146" s="172">
        <f t="shared" si="37"/>
        <v>0</v>
      </c>
      <c r="BK146" s="172">
        <f t="shared" si="38"/>
        <v>0</v>
      </c>
      <c r="BL146" s="172">
        <f t="shared" si="39"/>
        <v>0</v>
      </c>
      <c r="BM146" s="172">
        <f t="shared" si="40"/>
        <v>0</v>
      </c>
      <c r="BN146" s="172">
        <f t="shared" si="41"/>
        <v>0</v>
      </c>
    </row>
    <row r="147" spans="9:66" x14ac:dyDescent="0.15">
      <c r="I147" s="258">
        <f t="shared" si="30"/>
        <v>0</v>
      </c>
      <c r="J147" s="258">
        <f t="shared" si="31"/>
        <v>0</v>
      </c>
      <c r="L147" s="172">
        <f t="shared" si="43"/>
        <v>0</v>
      </c>
      <c r="M147" s="172">
        <f t="shared" si="43"/>
        <v>0</v>
      </c>
      <c r="AB147" s="172">
        <f t="shared" si="32"/>
        <v>0</v>
      </c>
      <c r="AC147" s="172">
        <f t="shared" si="33"/>
        <v>0</v>
      </c>
      <c r="AD147" s="172">
        <f t="shared" si="34"/>
        <v>0</v>
      </c>
      <c r="AE147" s="172">
        <f t="shared" si="35"/>
        <v>0</v>
      </c>
      <c r="AF147" s="172">
        <f t="shared" si="36"/>
        <v>0</v>
      </c>
      <c r="AH147" s="258">
        <f t="shared" si="42"/>
        <v>0</v>
      </c>
      <c r="AI147" s="258">
        <f t="shared" si="42"/>
        <v>0</v>
      </c>
      <c r="BJ147" s="172">
        <f t="shared" si="37"/>
        <v>0</v>
      </c>
      <c r="BK147" s="172">
        <f t="shared" si="38"/>
        <v>0</v>
      </c>
      <c r="BL147" s="172">
        <f t="shared" si="39"/>
        <v>0</v>
      </c>
      <c r="BM147" s="172">
        <f t="shared" si="40"/>
        <v>0</v>
      </c>
      <c r="BN147" s="172">
        <f t="shared" si="41"/>
        <v>0</v>
      </c>
    </row>
    <row r="148" spans="9:66" x14ac:dyDescent="0.15">
      <c r="I148" s="258">
        <f t="shared" si="30"/>
        <v>0</v>
      </c>
      <c r="J148" s="258">
        <f t="shared" si="31"/>
        <v>0</v>
      </c>
      <c r="L148" s="172">
        <f t="shared" si="43"/>
        <v>0</v>
      </c>
      <c r="M148" s="172">
        <f t="shared" si="43"/>
        <v>0</v>
      </c>
      <c r="AB148" s="172">
        <f t="shared" si="32"/>
        <v>0</v>
      </c>
      <c r="AC148" s="172">
        <f t="shared" si="33"/>
        <v>0</v>
      </c>
      <c r="AD148" s="172">
        <f t="shared" si="34"/>
        <v>0</v>
      </c>
      <c r="AE148" s="172">
        <f t="shared" si="35"/>
        <v>0</v>
      </c>
      <c r="AF148" s="172">
        <f t="shared" si="36"/>
        <v>0</v>
      </c>
      <c r="AH148" s="258">
        <f t="shared" si="42"/>
        <v>0</v>
      </c>
      <c r="AI148" s="258">
        <f t="shared" si="42"/>
        <v>0</v>
      </c>
      <c r="BJ148" s="172">
        <f t="shared" si="37"/>
        <v>0</v>
      </c>
      <c r="BK148" s="172">
        <f t="shared" si="38"/>
        <v>0</v>
      </c>
      <c r="BL148" s="172">
        <f t="shared" si="39"/>
        <v>0</v>
      </c>
      <c r="BM148" s="172">
        <f t="shared" si="40"/>
        <v>0</v>
      </c>
      <c r="BN148" s="172">
        <f t="shared" si="41"/>
        <v>0</v>
      </c>
    </row>
    <row r="149" spans="9:66" x14ac:dyDescent="0.15">
      <c r="I149" s="258">
        <f t="shared" si="30"/>
        <v>0</v>
      </c>
      <c r="J149" s="258">
        <f t="shared" si="31"/>
        <v>0</v>
      </c>
      <c r="L149" s="172">
        <f t="shared" si="43"/>
        <v>0</v>
      </c>
      <c r="M149" s="172">
        <f t="shared" si="43"/>
        <v>0</v>
      </c>
      <c r="AB149" s="172">
        <f t="shared" si="32"/>
        <v>0</v>
      </c>
      <c r="AC149" s="172">
        <f t="shared" si="33"/>
        <v>0</v>
      </c>
      <c r="AD149" s="172">
        <f t="shared" si="34"/>
        <v>0</v>
      </c>
      <c r="AE149" s="172">
        <f t="shared" si="35"/>
        <v>0</v>
      </c>
      <c r="AF149" s="172">
        <f t="shared" si="36"/>
        <v>0</v>
      </c>
      <c r="AH149" s="258">
        <f t="shared" si="42"/>
        <v>0</v>
      </c>
      <c r="AI149" s="258">
        <f t="shared" si="42"/>
        <v>0</v>
      </c>
      <c r="BJ149" s="172">
        <f t="shared" si="37"/>
        <v>0</v>
      </c>
      <c r="BK149" s="172">
        <f t="shared" si="38"/>
        <v>0</v>
      </c>
      <c r="BL149" s="172">
        <f t="shared" si="39"/>
        <v>0</v>
      </c>
      <c r="BM149" s="172">
        <f t="shared" si="40"/>
        <v>0</v>
      </c>
      <c r="BN149" s="172">
        <f t="shared" si="41"/>
        <v>0</v>
      </c>
    </row>
    <row r="150" spans="9:66" x14ac:dyDescent="0.15">
      <c r="I150" s="258">
        <f t="shared" si="30"/>
        <v>0</v>
      </c>
      <c r="J150" s="258">
        <f t="shared" si="31"/>
        <v>0</v>
      </c>
      <c r="L150" s="172">
        <f t="shared" si="43"/>
        <v>0</v>
      </c>
      <c r="M150" s="172">
        <f t="shared" si="43"/>
        <v>0</v>
      </c>
      <c r="AB150" s="172">
        <f t="shared" si="32"/>
        <v>0</v>
      </c>
      <c r="AC150" s="172">
        <f t="shared" si="33"/>
        <v>0</v>
      </c>
      <c r="AD150" s="172">
        <f t="shared" si="34"/>
        <v>0</v>
      </c>
      <c r="AE150" s="172">
        <f t="shared" si="35"/>
        <v>0</v>
      </c>
      <c r="AF150" s="172">
        <f t="shared" si="36"/>
        <v>0</v>
      </c>
      <c r="AH150" s="258">
        <f t="shared" si="42"/>
        <v>0</v>
      </c>
      <c r="AI150" s="258">
        <f t="shared" si="42"/>
        <v>0</v>
      </c>
      <c r="BJ150" s="172">
        <f t="shared" si="37"/>
        <v>0</v>
      </c>
      <c r="BK150" s="172">
        <f t="shared" si="38"/>
        <v>0</v>
      </c>
      <c r="BL150" s="172">
        <f t="shared" si="39"/>
        <v>0</v>
      </c>
      <c r="BM150" s="172">
        <f t="shared" si="40"/>
        <v>0</v>
      </c>
      <c r="BN150" s="172">
        <f t="shared" si="41"/>
        <v>0</v>
      </c>
    </row>
    <row r="151" spans="9:66" x14ac:dyDescent="0.15">
      <c r="I151" s="258">
        <f t="shared" si="30"/>
        <v>0</v>
      </c>
      <c r="J151" s="258">
        <f t="shared" si="31"/>
        <v>0</v>
      </c>
      <c r="L151" s="172">
        <f t="shared" si="43"/>
        <v>0</v>
      </c>
      <c r="M151" s="172">
        <f t="shared" si="43"/>
        <v>0</v>
      </c>
      <c r="AB151" s="172">
        <f t="shared" si="32"/>
        <v>0</v>
      </c>
      <c r="AC151" s="172">
        <f t="shared" si="33"/>
        <v>0</v>
      </c>
      <c r="AD151" s="172">
        <f t="shared" si="34"/>
        <v>0</v>
      </c>
      <c r="AE151" s="172">
        <f t="shared" si="35"/>
        <v>0</v>
      </c>
      <c r="AF151" s="172">
        <f t="shared" si="36"/>
        <v>0</v>
      </c>
      <c r="AH151" s="258">
        <f t="shared" si="42"/>
        <v>0</v>
      </c>
      <c r="AI151" s="258">
        <f t="shared" si="42"/>
        <v>0</v>
      </c>
      <c r="BJ151" s="172">
        <f t="shared" si="37"/>
        <v>0</v>
      </c>
      <c r="BK151" s="172">
        <f t="shared" si="38"/>
        <v>0</v>
      </c>
      <c r="BL151" s="172">
        <f t="shared" si="39"/>
        <v>0</v>
      </c>
      <c r="BM151" s="172">
        <f t="shared" si="40"/>
        <v>0</v>
      </c>
      <c r="BN151" s="172">
        <f t="shared" si="41"/>
        <v>0</v>
      </c>
    </row>
    <row r="152" spans="9:66" x14ac:dyDescent="0.15">
      <c r="I152" s="258">
        <f t="shared" si="30"/>
        <v>0</v>
      </c>
      <c r="J152" s="258">
        <f t="shared" si="31"/>
        <v>0</v>
      </c>
      <c r="L152" s="172">
        <f t="shared" si="43"/>
        <v>0</v>
      </c>
      <c r="M152" s="172">
        <f t="shared" si="43"/>
        <v>0</v>
      </c>
      <c r="AB152" s="172">
        <f t="shared" si="32"/>
        <v>0</v>
      </c>
      <c r="AC152" s="172">
        <f t="shared" si="33"/>
        <v>0</v>
      </c>
      <c r="AD152" s="172">
        <f t="shared" si="34"/>
        <v>0</v>
      </c>
      <c r="AE152" s="172">
        <f t="shared" si="35"/>
        <v>0</v>
      </c>
      <c r="AF152" s="172">
        <f t="shared" si="36"/>
        <v>0</v>
      </c>
      <c r="AH152" s="258">
        <f t="shared" si="42"/>
        <v>0</v>
      </c>
      <c r="AI152" s="258">
        <f t="shared" si="42"/>
        <v>0</v>
      </c>
      <c r="BJ152" s="172">
        <f t="shared" si="37"/>
        <v>0</v>
      </c>
      <c r="BK152" s="172">
        <f t="shared" si="38"/>
        <v>0</v>
      </c>
      <c r="BL152" s="172">
        <f t="shared" si="39"/>
        <v>0</v>
      </c>
      <c r="BM152" s="172">
        <f t="shared" si="40"/>
        <v>0</v>
      </c>
      <c r="BN152" s="172">
        <f t="shared" si="41"/>
        <v>0</v>
      </c>
    </row>
    <row r="153" spans="9:66" x14ac:dyDescent="0.15">
      <c r="I153" s="258">
        <f t="shared" si="30"/>
        <v>0</v>
      </c>
      <c r="J153" s="258">
        <f t="shared" si="31"/>
        <v>0</v>
      </c>
      <c r="L153" s="172">
        <f t="shared" si="43"/>
        <v>0</v>
      </c>
      <c r="M153" s="172">
        <f t="shared" si="43"/>
        <v>0</v>
      </c>
      <c r="AB153" s="172">
        <f t="shared" si="32"/>
        <v>0</v>
      </c>
      <c r="AC153" s="172">
        <f t="shared" si="33"/>
        <v>0</v>
      </c>
      <c r="AD153" s="172">
        <f t="shared" si="34"/>
        <v>0</v>
      </c>
      <c r="AE153" s="172">
        <f t="shared" si="35"/>
        <v>0</v>
      </c>
      <c r="AF153" s="172">
        <f t="shared" si="36"/>
        <v>0</v>
      </c>
      <c r="AH153" s="258">
        <f t="shared" si="42"/>
        <v>0</v>
      </c>
      <c r="AI153" s="258">
        <f t="shared" si="42"/>
        <v>0</v>
      </c>
      <c r="BJ153" s="172">
        <f t="shared" si="37"/>
        <v>0</v>
      </c>
      <c r="BK153" s="172">
        <f t="shared" si="38"/>
        <v>0</v>
      </c>
      <c r="BL153" s="172">
        <f t="shared" si="39"/>
        <v>0</v>
      </c>
      <c r="BM153" s="172">
        <f t="shared" si="40"/>
        <v>0</v>
      </c>
      <c r="BN153" s="172">
        <f t="shared" si="41"/>
        <v>0</v>
      </c>
    </row>
    <row r="154" spans="9:66" x14ac:dyDescent="0.15">
      <c r="I154" s="258">
        <f t="shared" si="30"/>
        <v>0</v>
      </c>
      <c r="J154" s="258">
        <f t="shared" si="31"/>
        <v>0</v>
      </c>
      <c r="L154" s="172">
        <f t="shared" si="43"/>
        <v>0</v>
      </c>
      <c r="M154" s="172">
        <f t="shared" si="43"/>
        <v>0</v>
      </c>
      <c r="AB154" s="172">
        <f t="shared" si="32"/>
        <v>0</v>
      </c>
      <c r="AC154" s="172">
        <f t="shared" si="33"/>
        <v>0</v>
      </c>
      <c r="AD154" s="172">
        <f t="shared" si="34"/>
        <v>0</v>
      </c>
      <c r="AE154" s="172">
        <f t="shared" si="35"/>
        <v>0</v>
      </c>
      <c r="AF154" s="172">
        <f t="shared" si="36"/>
        <v>0</v>
      </c>
      <c r="AH154" s="258">
        <f t="shared" si="42"/>
        <v>0</v>
      </c>
      <c r="AI154" s="258">
        <f t="shared" si="42"/>
        <v>0</v>
      </c>
      <c r="BJ154" s="172">
        <f t="shared" si="37"/>
        <v>0</v>
      </c>
      <c r="BK154" s="172">
        <f t="shared" si="38"/>
        <v>0</v>
      </c>
      <c r="BL154" s="172">
        <f t="shared" si="39"/>
        <v>0</v>
      </c>
      <c r="BM154" s="172">
        <f t="shared" si="40"/>
        <v>0</v>
      </c>
      <c r="BN154" s="172">
        <f t="shared" si="41"/>
        <v>0</v>
      </c>
    </row>
    <row r="155" spans="9:66" x14ac:dyDescent="0.15">
      <c r="I155" s="258">
        <f t="shared" si="30"/>
        <v>0</v>
      </c>
      <c r="J155" s="258">
        <f t="shared" si="31"/>
        <v>0</v>
      </c>
      <c r="L155" s="172">
        <f t="shared" si="43"/>
        <v>0</v>
      </c>
      <c r="M155" s="172">
        <f t="shared" si="43"/>
        <v>0</v>
      </c>
      <c r="AB155" s="172">
        <f t="shared" si="32"/>
        <v>0</v>
      </c>
      <c r="AC155" s="172">
        <f t="shared" si="33"/>
        <v>0</v>
      </c>
      <c r="AD155" s="172">
        <f t="shared" si="34"/>
        <v>0</v>
      </c>
      <c r="AE155" s="172">
        <f t="shared" si="35"/>
        <v>0</v>
      </c>
      <c r="AF155" s="172">
        <f t="shared" si="36"/>
        <v>0</v>
      </c>
      <c r="AH155" s="258">
        <f t="shared" si="42"/>
        <v>0</v>
      </c>
      <c r="AI155" s="258">
        <f t="shared" si="42"/>
        <v>0</v>
      </c>
      <c r="BJ155" s="172">
        <f t="shared" si="37"/>
        <v>0</v>
      </c>
      <c r="BK155" s="172">
        <f t="shared" si="38"/>
        <v>0</v>
      </c>
      <c r="BL155" s="172">
        <f t="shared" si="39"/>
        <v>0</v>
      </c>
      <c r="BM155" s="172">
        <f t="shared" si="40"/>
        <v>0</v>
      </c>
      <c r="BN155" s="172">
        <f t="shared" si="41"/>
        <v>0</v>
      </c>
    </row>
    <row r="156" spans="9:66" x14ac:dyDescent="0.15">
      <c r="I156" s="258">
        <f t="shared" si="30"/>
        <v>0</v>
      </c>
      <c r="J156" s="258">
        <f t="shared" si="31"/>
        <v>0</v>
      </c>
      <c r="L156" s="172">
        <f t="shared" si="43"/>
        <v>0</v>
      </c>
      <c r="M156" s="172">
        <f t="shared" si="43"/>
        <v>0</v>
      </c>
      <c r="AB156" s="172">
        <f t="shared" si="32"/>
        <v>0</v>
      </c>
      <c r="AC156" s="172">
        <f t="shared" si="33"/>
        <v>0</v>
      </c>
      <c r="AD156" s="172">
        <f t="shared" si="34"/>
        <v>0</v>
      </c>
      <c r="AE156" s="172">
        <f t="shared" si="35"/>
        <v>0</v>
      </c>
      <c r="AF156" s="172">
        <f t="shared" si="36"/>
        <v>0</v>
      </c>
      <c r="AH156" s="258">
        <f t="shared" si="42"/>
        <v>0</v>
      </c>
      <c r="AI156" s="258">
        <f t="shared" si="42"/>
        <v>0</v>
      </c>
      <c r="BJ156" s="172">
        <f t="shared" si="37"/>
        <v>0</v>
      </c>
      <c r="BK156" s="172">
        <f t="shared" si="38"/>
        <v>0</v>
      </c>
      <c r="BL156" s="172">
        <f t="shared" si="39"/>
        <v>0</v>
      </c>
      <c r="BM156" s="172">
        <f t="shared" si="40"/>
        <v>0</v>
      </c>
      <c r="BN156" s="172">
        <f t="shared" si="41"/>
        <v>0</v>
      </c>
    </row>
    <row r="157" spans="9:66" x14ac:dyDescent="0.15">
      <c r="I157" s="258">
        <f t="shared" si="30"/>
        <v>0</v>
      </c>
      <c r="J157" s="258">
        <f t="shared" si="31"/>
        <v>0</v>
      </c>
      <c r="L157" s="172">
        <f t="shared" si="43"/>
        <v>0</v>
      </c>
      <c r="M157" s="172">
        <f t="shared" si="43"/>
        <v>0</v>
      </c>
      <c r="AB157" s="172">
        <f t="shared" si="32"/>
        <v>0</v>
      </c>
      <c r="AC157" s="172">
        <f t="shared" si="33"/>
        <v>0</v>
      </c>
      <c r="AD157" s="172">
        <f t="shared" si="34"/>
        <v>0</v>
      </c>
      <c r="AE157" s="172">
        <f t="shared" si="35"/>
        <v>0</v>
      </c>
      <c r="AF157" s="172">
        <f t="shared" si="36"/>
        <v>0</v>
      </c>
      <c r="AH157" s="258">
        <f t="shared" si="42"/>
        <v>0</v>
      </c>
      <c r="AI157" s="258">
        <f t="shared" si="42"/>
        <v>0</v>
      </c>
      <c r="BJ157" s="172">
        <f t="shared" si="37"/>
        <v>0</v>
      </c>
      <c r="BK157" s="172">
        <f t="shared" si="38"/>
        <v>0</v>
      </c>
      <c r="BL157" s="172">
        <f t="shared" si="39"/>
        <v>0</v>
      </c>
      <c r="BM157" s="172">
        <f t="shared" si="40"/>
        <v>0</v>
      </c>
      <c r="BN157" s="172">
        <f t="shared" si="41"/>
        <v>0</v>
      </c>
    </row>
    <row r="158" spans="9:66" x14ac:dyDescent="0.15">
      <c r="I158" s="258">
        <f t="shared" si="30"/>
        <v>0</v>
      </c>
      <c r="J158" s="258">
        <f t="shared" si="31"/>
        <v>0</v>
      </c>
      <c r="L158" s="172">
        <f t="shared" si="43"/>
        <v>0</v>
      </c>
      <c r="M158" s="172">
        <f t="shared" si="43"/>
        <v>0</v>
      </c>
      <c r="AB158" s="172">
        <f t="shared" si="32"/>
        <v>0</v>
      </c>
      <c r="AC158" s="172">
        <f t="shared" si="33"/>
        <v>0</v>
      </c>
      <c r="AD158" s="172">
        <f t="shared" si="34"/>
        <v>0</v>
      </c>
      <c r="AE158" s="172">
        <f t="shared" si="35"/>
        <v>0</v>
      </c>
      <c r="AF158" s="172">
        <f t="shared" si="36"/>
        <v>0</v>
      </c>
      <c r="AH158" s="258">
        <f t="shared" si="42"/>
        <v>0</v>
      </c>
      <c r="AI158" s="258">
        <f t="shared" si="42"/>
        <v>0</v>
      </c>
      <c r="BJ158" s="172">
        <f t="shared" si="37"/>
        <v>0</v>
      </c>
      <c r="BK158" s="172">
        <f t="shared" si="38"/>
        <v>0</v>
      </c>
      <c r="BL158" s="172">
        <f t="shared" si="39"/>
        <v>0</v>
      </c>
      <c r="BM158" s="172">
        <f t="shared" si="40"/>
        <v>0</v>
      </c>
      <c r="BN158" s="172">
        <f t="shared" si="41"/>
        <v>0</v>
      </c>
    </row>
    <row r="159" spans="9:66" x14ac:dyDescent="0.15">
      <c r="I159" s="258">
        <f t="shared" si="30"/>
        <v>0</v>
      </c>
      <c r="J159" s="258">
        <f t="shared" si="31"/>
        <v>0</v>
      </c>
      <c r="L159" s="172">
        <f t="shared" si="43"/>
        <v>0</v>
      </c>
      <c r="M159" s="172">
        <f t="shared" si="43"/>
        <v>0</v>
      </c>
      <c r="AB159" s="172">
        <f t="shared" si="32"/>
        <v>0</v>
      </c>
      <c r="AC159" s="172">
        <f t="shared" si="33"/>
        <v>0</v>
      </c>
      <c r="AD159" s="172">
        <f t="shared" si="34"/>
        <v>0</v>
      </c>
      <c r="AE159" s="172">
        <f t="shared" si="35"/>
        <v>0</v>
      </c>
      <c r="AF159" s="172">
        <f t="shared" si="36"/>
        <v>0</v>
      </c>
      <c r="AH159" s="258">
        <f t="shared" si="42"/>
        <v>0</v>
      </c>
      <c r="AI159" s="258">
        <f t="shared" si="42"/>
        <v>0</v>
      </c>
      <c r="BJ159" s="172">
        <f t="shared" si="37"/>
        <v>0</v>
      </c>
      <c r="BK159" s="172">
        <f t="shared" si="38"/>
        <v>0</v>
      </c>
      <c r="BL159" s="172">
        <f t="shared" si="39"/>
        <v>0</v>
      </c>
      <c r="BM159" s="172">
        <f t="shared" si="40"/>
        <v>0</v>
      </c>
      <c r="BN159" s="172">
        <f t="shared" si="41"/>
        <v>0</v>
      </c>
    </row>
    <row r="160" spans="9:66" x14ac:dyDescent="0.15">
      <c r="I160" s="258">
        <f t="shared" si="30"/>
        <v>0</v>
      </c>
      <c r="J160" s="258">
        <f t="shared" si="31"/>
        <v>0</v>
      </c>
      <c r="L160" s="172">
        <f t="shared" si="43"/>
        <v>0</v>
      </c>
      <c r="M160" s="172">
        <f t="shared" si="43"/>
        <v>0</v>
      </c>
      <c r="AB160" s="172">
        <f t="shared" si="32"/>
        <v>0</v>
      </c>
      <c r="AC160" s="172">
        <f t="shared" si="33"/>
        <v>0</v>
      </c>
      <c r="AD160" s="172">
        <f t="shared" si="34"/>
        <v>0</v>
      </c>
      <c r="AE160" s="172">
        <f t="shared" si="35"/>
        <v>0</v>
      </c>
      <c r="AF160" s="172">
        <f t="shared" si="36"/>
        <v>0</v>
      </c>
      <c r="AH160" s="258">
        <f t="shared" si="42"/>
        <v>0</v>
      </c>
      <c r="AI160" s="258">
        <f t="shared" si="42"/>
        <v>0</v>
      </c>
      <c r="BJ160" s="172">
        <f t="shared" si="37"/>
        <v>0</v>
      </c>
      <c r="BK160" s="172">
        <f t="shared" si="38"/>
        <v>0</v>
      </c>
      <c r="BL160" s="172">
        <f t="shared" si="39"/>
        <v>0</v>
      </c>
      <c r="BM160" s="172">
        <f t="shared" si="40"/>
        <v>0</v>
      </c>
      <c r="BN160" s="172">
        <f t="shared" si="41"/>
        <v>0</v>
      </c>
    </row>
    <row r="161" spans="9:66" x14ac:dyDescent="0.15">
      <c r="I161" s="258">
        <f t="shared" si="30"/>
        <v>0</v>
      </c>
      <c r="J161" s="258">
        <f t="shared" si="31"/>
        <v>0</v>
      </c>
      <c r="L161" s="172">
        <f t="shared" si="43"/>
        <v>0</v>
      </c>
      <c r="M161" s="172">
        <f t="shared" si="43"/>
        <v>0</v>
      </c>
      <c r="AB161" s="172">
        <f t="shared" si="32"/>
        <v>0</v>
      </c>
      <c r="AC161" s="172">
        <f t="shared" si="33"/>
        <v>0</v>
      </c>
      <c r="AD161" s="172">
        <f t="shared" si="34"/>
        <v>0</v>
      </c>
      <c r="AE161" s="172">
        <f t="shared" si="35"/>
        <v>0</v>
      </c>
      <c r="AF161" s="172">
        <f t="shared" si="36"/>
        <v>0</v>
      </c>
      <c r="AH161" s="258">
        <f t="shared" si="42"/>
        <v>0</v>
      </c>
      <c r="AI161" s="258">
        <f t="shared" si="42"/>
        <v>0</v>
      </c>
      <c r="BJ161" s="172">
        <f t="shared" si="37"/>
        <v>0</v>
      </c>
      <c r="BK161" s="172">
        <f t="shared" si="38"/>
        <v>0</v>
      </c>
      <c r="BL161" s="172">
        <f t="shared" si="39"/>
        <v>0</v>
      </c>
      <c r="BM161" s="172">
        <f t="shared" si="40"/>
        <v>0</v>
      </c>
      <c r="BN161" s="172">
        <f t="shared" si="41"/>
        <v>0</v>
      </c>
    </row>
    <row r="162" spans="9:66" x14ac:dyDescent="0.15">
      <c r="I162" s="258">
        <f t="shared" ref="I162:I225" si="44">L162+AH162</f>
        <v>0</v>
      </c>
      <c r="J162" s="258">
        <f t="shared" ref="J162:J225" si="45">M162+AI162</f>
        <v>0</v>
      </c>
      <c r="L162" s="172">
        <f t="shared" si="43"/>
        <v>0</v>
      </c>
      <c r="M162" s="172">
        <f t="shared" si="43"/>
        <v>0</v>
      </c>
      <c r="AB162" s="172">
        <f t="shared" ref="AB162:AB225" si="46">B162</f>
        <v>0</v>
      </c>
      <c r="AC162" s="172">
        <f t="shared" ref="AC162:AC225" si="47">C162</f>
        <v>0</v>
      </c>
      <c r="AD162" s="172">
        <f t="shared" ref="AD162:AD225" si="48">D162</f>
        <v>0</v>
      </c>
      <c r="AE162" s="172">
        <f t="shared" ref="AE162:AE225" si="49">E162</f>
        <v>0</v>
      </c>
      <c r="AF162" s="172">
        <f t="shared" ref="AF162:AF225" si="50">F162</f>
        <v>0</v>
      </c>
      <c r="AH162" s="258">
        <f t="shared" si="42"/>
        <v>0</v>
      </c>
      <c r="AI162" s="258">
        <f t="shared" si="42"/>
        <v>0</v>
      </c>
      <c r="BJ162" s="172">
        <f t="shared" ref="BJ162:BJ225" si="51">B162</f>
        <v>0</v>
      </c>
      <c r="BK162" s="172">
        <f t="shared" ref="BK162:BK225" si="52">C162</f>
        <v>0</v>
      </c>
      <c r="BL162" s="172">
        <f t="shared" ref="BL162:BL225" si="53">D162</f>
        <v>0</v>
      </c>
      <c r="BM162" s="172">
        <f t="shared" ref="BM162:BM225" si="54">E162</f>
        <v>0</v>
      </c>
      <c r="BN162" s="172">
        <f t="shared" ref="BN162:BN225" si="55">F162</f>
        <v>0</v>
      </c>
    </row>
    <row r="163" spans="9:66" x14ac:dyDescent="0.15">
      <c r="I163" s="258">
        <f t="shared" si="44"/>
        <v>0</v>
      </c>
      <c r="J163" s="258">
        <f t="shared" si="45"/>
        <v>0</v>
      </c>
      <c r="L163" s="172">
        <f t="shared" si="43"/>
        <v>0</v>
      </c>
      <c r="M163" s="172">
        <f t="shared" si="43"/>
        <v>0</v>
      </c>
      <c r="AB163" s="172">
        <f t="shared" si="46"/>
        <v>0</v>
      </c>
      <c r="AC163" s="172">
        <f t="shared" si="47"/>
        <v>0</v>
      </c>
      <c r="AD163" s="172">
        <f t="shared" si="48"/>
        <v>0</v>
      </c>
      <c r="AE163" s="172">
        <f t="shared" si="49"/>
        <v>0</v>
      </c>
      <c r="AF163" s="172">
        <f t="shared" si="50"/>
        <v>0</v>
      </c>
      <c r="AH163" s="258">
        <f t="shared" ref="AH163:AI226" si="56">SUMIF($AJ$1:$CL$1,AH$1,$AJ163:$CL163)</f>
        <v>0</v>
      </c>
      <c r="AI163" s="258">
        <f t="shared" si="56"/>
        <v>0</v>
      </c>
      <c r="BJ163" s="172">
        <f t="shared" si="51"/>
        <v>0</v>
      </c>
      <c r="BK163" s="172">
        <f t="shared" si="52"/>
        <v>0</v>
      </c>
      <c r="BL163" s="172">
        <f t="shared" si="53"/>
        <v>0</v>
      </c>
      <c r="BM163" s="172">
        <f t="shared" si="54"/>
        <v>0</v>
      </c>
      <c r="BN163" s="172">
        <f t="shared" si="55"/>
        <v>0</v>
      </c>
    </row>
    <row r="164" spans="9:66" x14ac:dyDescent="0.15">
      <c r="I164" s="258">
        <f t="shared" si="44"/>
        <v>0</v>
      </c>
      <c r="J164" s="258">
        <f t="shared" si="45"/>
        <v>0</v>
      </c>
      <c r="L164" s="172">
        <f t="shared" si="43"/>
        <v>0</v>
      </c>
      <c r="M164" s="172">
        <f t="shared" si="43"/>
        <v>0</v>
      </c>
      <c r="AB164" s="172">
        <f t="shared" si="46"/>
        <v>0</v>
      </c>
      <c r="AC164" s="172">
        <f t="shared" si="47"/>
        <v>0</v>
      </c>
      <c r="AD164" s="172">
        <f t="shared" si="48"/>
        <v>0</v>
      </c>
      <c r="AE164" s="172">
        <f t="shared" si="49"/>
        <v>0</v>
      </c>
      <c r="AF164" s="172">
        <f t="shared" si="50"/>
        <v>0</v>
      </c>
      <c r="AH164" s="258">
        <f t="shared" si="56"/>
        <v>0</v>
      </c>
      <c r="AI164" s="258">
        <f t="shared" si="56"/>
        <v>0</v>
      </c>
      <c r="BJ164" s="172">
        <f t="shared" si="51"/>
        <v>0</v>
      </c>
      <c r="BK164" s="172">
        <f t="shared" si="52"/>
        <v>0</v>
      </c>
      <c r="BL164" s="172">
        <f t="shared" si="53"/>
        <v>0</v>
      </c>
      <c r="BM164" s="172">
        <f t="shared" si="54"/>
        <v>0</v>
      </c>
      <c r="BN164" s="172">
        <f t="shared" si="55"/>
        <v>0</v>
      </c>
    </row>
    <row r="165" spans="9:66" x14ac:dyDescent="0.15">
      <c r="I165" s="258">
        <f t="shared" si="44"/>
        <v>0</v>
      </c>
      <c r="J165" s="258">
        <f t="shared" si="45"/>
        <v>0</v>
      </c>
      <c r="L165" s="172">
        <f t="shared" si="43"/>
        <v>0</v>
      </c>
      <c r="M165" s="172">
        <f t="shared" si="43"/>
        <v>0</v>
      </c>
      <c r="AB165" s="172">
        <f t="shared" si="46"/>
        <v>0</v>
      </c>
      <c r="AC165" s="172">
        <f t="shared" si="47"/>
        <v>0</v>
      </c>
      <c r="AD165" s="172">
        <f t="shared" si="48"/>
        <v>0</v>
      </c>
      <c r="AE165" s="172">
        <f t="shared" si="49"/>
        <v>0</v>
      </c>
      <c r="AF165" s="172">
        <f t="shared" si="50"/>
        <v>0</v>
      </c>
      <c r="AH165" s="258">
        <f t="shared" si="56"/>
        <v>0</v>
      </c>
      <c r="AI165" s="258">
        <f t="shared" si="56"/>
        <v>0</v>
      </c>
      <c r="BJ165" s="172">
        <f t="shared" si="51"/>
        <v>0</v>
      </c>
      <c r="BK165" s="172">
        <f t="shared" si="52"/>
        <v>0</v>
      </c>
      <c r="BL165" s="172">
        <f t="shared" si="53"/>
        <v>0</v>
      </c>
      <c r="BM165" s="172">
        <f t="shared" si="54"/>
        <v>0</v>
      </c>
      <c r="BN165" s="172">
        <f t="shared" si="55"/>
        <v>0</v>
      </c>
    </row>
    <row r="166" spans="9:66" x14ac:dyDescent="0.15">
      <c r="I166" s="258">
        <f t="shared" si="44"/>
        <v>0</v>
      </c>
      <c r="J166" s="258">
        <f t="shared" si="45"/>
        <v>0</v>
      </c>
      <c r="L166" s="172">
        <f t="shared" si="43"/>
        <v>0</v>
      </c>
      <c r="M166" s="172">
        <f t="shared" si="43"/>
        <v>0</v>
      </c>
      <c r="AB166" s="172">
        <f t="shared" si="46"/>
        <v>0</v>
      </c>
      <c r="AC166" s="172">
        <f t="shared" si="47"/>
        <v>0</v>
      </c>
      <c r="AD166" s="172">
        <f t="shared" si="48"/>
        <v>0</v>
      </c>
      <c r="AE166" s="172">
        <f t="shared" si="49"/>
        <v>0</v>
      </c>
      <c r="AF166" s="172">
        <f t="shared" si="50"/>
        <v>0</v>
      </c>
      <c r="AH166" s="258">
        <f t="shared" si="56"/>
        <v>0</v>
      </c>
      <c r="AI166" s="258">
        <f t="shared" si="56"/>
        <v>0</v>
      </c>
      <c r="BJ166" s="172">
        <f t="shared" si="51"/>
        <v>0</v>
      </c>
      <c r="BK166" s="172">
        <f t="shared" si="52"/>
        <v>0</v>
      </c>
      <c r="BL166" s="172">
        <f t="shared" si="53"/>
        <v>0</v>
      </c>
      <c r="BM166" s="172">
        <f t="shared" si="54"/>
        <v>0</v>
      </c>
      <c r="BN166" s="172">
        <f t="shared" si="55"/>
        <v>0</v>
      </c>
    </row>
    <row r="167" spans="9:66" x14ac:dyDescent="0.15">
      <c r="I167" s="258">
        <f t="shared" si="44"/>
        <v>0</v>
      </c>
      <c r="J167" s="258">
        <f t="shared" si="45"/>
        <v>0</v>
      </c>
      <c r="L167" s="172">
        <f t="shared" si="43"/>
        <v>0</v>
      </c>
      <c r="M167" s="172">
        <f t="shared" si="43"/>
        <v>0</v>
      </c>
      <c r="AB167" s="172">
        <f t="shared" si="46"/>
        <v>0</v>
      </c>
      <c r="AC167" s="172">
        <f t="shared" si="47"/>
        <v>0</v>
      </c>
      <c r="AD167" s="172">
        <f t="shared" si="48"/>
        <v>0</v>
      </c>
      <c r="AE167" s="172">
        <f t="shared" si="49"/>
        <v>0</v>
      </c>
      <c r="AF167" s="172">
        <f t="shared" si="50"/>
        <v>0</v>
      </c>
      <c r="AH167" s="258">
        <f t="shared" si="56"/>
        <v>0</v>
      </c>
      <c r="AI167" s="258">
        <f t="shared" si="56"/>
        <v>0</v>
      </c>
      <c r="BJ167" s="172">
        <f t="shared" si="51"/>
        <v>0</v>
      </c>
      <c r="BK167" s="172">
        <f t="shared" si="52"/>
        <v>0</v>
      </c>
      <c r="BL167" s="172">
        <f t="shared" si="53"/>
        <v>0</v>
      </c>
      <c r="BM167" s="172">
        <f t="shared" si="54"/>
        <v>0</v>
      </c>
      <c r="BN167" s="172">
        <f t="shared" si="55"/>
        <v>0</v>
      </c>
    </row>
    <row r="168" spans="9:66" x14ac:dyDescent="0.15">
      <c r="I168" s="258">
        <f t="shared" si="44"/>
        <v>0</v>
      </c>
      <c r="J168" s="258">
        <f t="shared" si="45"/>
        <v>0</v>
      </c>
      <c r="L168" s="172">
        <f t="shared" si="43"/>
        <v>0</v>
      </c>
      <c r="M168" s="172">
        <f t="shared" si="43"/>
        <v>0</v>
      </c>
      <c r="AB168" s="172">
        <f t="shared" si="46"/>
        <v>0</v>
      </c>
      <c r="AC168" s="172">
        <f t="shared" si="47"/>
        <v>0</v>
      </c>
      <c r="AD168" s="172">
        <f t="shared" si="48"/>
        <v>0</v>
      </c>
      <c r="AE168" s="172">
        <f t="shared" si="49"/>
        <v>0</v>
      </c>
      <c r="AF168" s="172">
        <f t="shared" si="50"/>
        <v>0</v>
      </c>
      <c r="AH168" s="258">
        <f t="shared" si="56"/>
        <v>0</v>
      </c>
      <c r="AI168" s="258">
        <f t="shared" si="56"/>
        <v>0</v>
      </c>
      <c r="BJ168" s="172">
        <f t="shared" si="51"/>
        <v>0</v>
      </c>
      <c r="BK168" s="172">
        <f t="shared" si="52"/>
        <v>0</v>
      </c>
      <c r="BL168" s="172">
        <f t="shared" si="53"/>
        <v>0</v>
      </c>
      <c r="BM168" s="172">
        <f t="shared" si="54"/>
        <v>0</v>
      </c>
      <c r="BN168" s="172">
        <f t="shared" si="55"/>
        <v>0</v>
      </c>
    </row>
    <row r="169" spans="9:66" x14ac:dyDescent="0.15">
      <c r="I169" s="258">
        <f t="shared" si="44"/>
        <v>0</v>
      </c>
      <c r="J169" s="258">
        <f t="shared" si="45"/>
        <v>0</v>
      </c>
      <c r="L169" s="172">
        <f t="shared" si="43"/>
        <v>0</v>
      </c>
      <c r="M169" s="172">
        <f t="shared" si="43"/>
        <v>0</v>
      </c>
      <c r="AB169" s="172">
        <f t="shared" si="46"/>
        <v>0</v>
      </c>
      <c r="AC169" s="172">
        <f t="shared" si="47"/>
        <v>0</v>
      </c>
      <c r="AD169" s="172">
        <f t="shared" si="48"/>
        <v>0</v>
      </c>
      <c r="AE169" s="172">
        <f t="shared" si="49"/>
        <v>0</v>
      </c>
      <c r="AF169" s="172">
        <f t="shared" si="50"/>
        <v>0</v>
      </c>
      <c r="AH169" s="258">
        <f t="shared" si="56"/>
        <v>0</v>
      </c>
      <c r="AI169" s="258">
        <f t="shared" si="56"/>
        <v>0</v>
      </c>
      <c r="BJ169" s="172">
        <f t="shared" si="51"/>
        <v>0</v>
      </c>
      <c r="BK169" s="172">
        <f t="shared" si="52"/>
        <v>0</v>
      </c>
      <c r="BL169" s="172">
        <f t="shared" si="53"/>
        <v>0</v>
      </c>
      <c r="BM169" s="172">
        <f t="shared" si="54"/>
        <v>0</v>
      </c>
      <c r="BN169" s="172">
        <f t="shared" si="55"/>
        <v>0</v>
      </c>
    </row>
    <row r="170" spans="9:66" x14ac:dyDescent="0.15">
      <c r="I170" s="258">
        <f t="shared" si="44"/>
        <v>0</v>
      </c>
      <c r="J170" s="258">
        <f t="shared" si="45"/>
        <v>0</v>
      </c>
      <c r="L170" s="172">
        <f t="shared" si="43"/>
        <v>0</v>
      </c>
      <c r="M170" s="172">
        <f t="shared" si="43"/>
        <v>0</v>
      </c>
      <c r="AB170" s="172">
        <f t="shared" si="46"/>
        <v>0</v>
      </c>
      <c r="AC170" s="172">
        <f t="shared" si="47"/>
        <v>0</v>
      </c>
      <c r="AD170" s="172">
        <f t="shared" si="48"/>
        <v>0</v>
      </c>
      <c r="AE170" s="172">
        <f t="shared" si="49"/>
        <v>0</v>
      </c>
      <c r="AF170" s="172">
        <f t="shared" si="50"/>
        <v>0</v>
      </c>
      <c r="AH170" s="258">
        <f t="shared" si="56"/>
        <v>0</v>
      </c>
      <c r="AI170" s="258">
        <f t="shared" si="56"/>
        <v>0</v>
      </c>
      <c r="BJ170" s="172">
        <f t="shared" si="51"/>
        <v>0</v>
      </c>
      <c r="BK170" s="172">
        <f t="shared" si="52"/>
        <v>0</v>
      </c>
      <c r="BL170" s="172">
        <f t="shared" si="53"/>
        <v>0</v>
      </c>
      <c r="BM170" s="172">
        <f t="shared" si="54"/>
        <v>0</v>
      </c>
      <c r="BN170" s="172">
        <f t="shared" si="55"/>
        <v>0</v>
      </c>
    </row>
    <row r="171" spans="9:66" x14ac:dyDescent="0.15">
      <c r="I171" s="258">
        <f t="shared" si="44"/>
        <v>0</v>
      </c>
      <c r="J171" s="258">
        <f t="shared" si="45"/>
        <v>0</v>
      </c>
      <c r="L171" s="172">
        <f t="shared" si="43"/>
        <v>0</v>
      </c>
      <c r="M171" s="172">
        <f t="shared" si="43"/>
        <v>0</v>
      </c>
      <c r="AB171" s="172">
        <f t="shared" si="46"/>
        <v>0</v>
      </c>
      <c r="AC171" s="172">
        <f t="shared" si="47"/>
        <v>0</v>
      </c>
      <c r="AD171" s="172">
        <f t="shared" si="48"/>
        <v>0</v>
      </c>
      <c r="AE171" s="172">
        <f t="shared" si="49"/>
        <v>0</v>
      </c>
      <c r="AF171" s="172">
        <f t="shared" si="50"/>
        <v>0</v>
      </c>
      <c r="AH171" s="258">
        <f t="shared" si="56"/>
        <v>0</v>
      </c>
      <c r="AI171" s="258">
        <f t="shared" si="56"/>
        <v>0</v>
      </c>
      <c r="BJ171" s="172">
        <f t="shared" si="51"/>
        <v>0</v>
      </c>
      <c r="BK171" s="172">
        <f t="shared" si="52"/>
        <v>0</v>
      </c>
      <c r="BL171" s="172">
        <f t="shared" si="53"/>
        <v>0</v>
      </c>
      <c r="BM171" s="172">
        <f t="shared" si="54"/>
        <v>0</v>
      </c>
      <c r="BN171" s="172">
        <f t="shared" si="55"/>
        <v>0</v>
      </c>
    </row>
    <row r="172" spans="9:66" x14ac:dyDescent="0.15">
      <c r="I172" s="258">
        <f t="shared" si="44"/>
        <v>0</v>
      </c>
      <c r="J172" s="258">
        <f t="shared" si="45"/>
        <v>0</v>
      </c>
      <c r="L172" s="172">
        <f t="shared" si="43"/>
        <v>0</v>
      </c>
      <c r="M172" s="172">
        <f t="shared" si="43"/>
        <v>0</v>
      </c>
      <c r="AB172" s="172">
        <f t="shared" si="46"/>
        <v>0</v>
      </c>
      <c r="AC172" s="172">
        <f t="shared" si="47"/>
        <v>0</v>
      </c>
      <c r="AD172" s="172">
        <f t="shared" si="48"/>
        <v>0</v>
      </c>
      <c r="AE172" s="172">
        <f t="shared" si="49"/>
        <v>0</v>
      </c>
      <c r="AF172" s="172">
        <f t="shared" si="50"/>
        <v>0</v>
      </c>
      <c r="AH172" s="258">
        <f t="shared" si="56"/>
        <v>0</v>
      </c>
      <c r="AI172" s="258">
        <f t="shared" si="56"/>
        <v>0</v>
      </c>
      <c r="BJ172" s="172">
        <f t="shared" si="51"/>
        <v>0</v>
      </c>
      <c r="BK172" s="172">
        <f t="shared" si="52"/>
        <v>0</v>
      </c>
      <c r="BL172" s="172">
        <f t="shared" si="53"/>
        <v>0</v>
      </c>
      <c r="BM172" s="172">
        <f t="shared" si="54"/>
        <v>0</v>
      </c>
      <c r="BN172" s="172">
        <f t="shared" si="55"/>
        <v>0</v>
      </c>
    </row>
    <row r="173" spans="9:66" x14ac:dyDescent="0.15">
      <c r="I173" s="258">
        <f t="shared" si="44"/>
        <v>0</v>
      </c>
      <c r="J173" s="258">
        <f t="shared" si="45"/>
        <v>0</v>
      </c>
      <c r="L173" s="172">
        <f t="shared" si="43"/>
        <v>0</v>
      </c>
      <c r="M173" s="172">
        <f t="shared" si="43"/>
        <v>0</v>
      </c>
      <c r="AB173" s="172">
        <f t="shared" si="46"/>
        <v>0</v>
      </c>
      <c r="AC173" s="172">
        <f t="shared" si="47"/>
        <v>0</v>
      </c>
      <c r="AD173" s="172">
        <f t="shared" si="48"/>
        <v>0</v>
      </c>
      <c r="AE173" s="172">
        <f t="shared" si="49"/>
        <v>0</v>
      </c>
      <c r="AF173" s="172">
        <f t="shared" si="50"/>
        <v>0</v>
      </c>
      <c r="AH173" s="258">
        <f t="shared" si="56"/>
        <v>0</v>
      </c>
      <c r="AI173" s="258">
        <f t="shared" si="56"/>
        <v>0</v>
      </c>
      <c r="BJ173" s="172">
        <f t="shared" si="51"/>
        <v>0</v>
      </c>
      <c r="BK173" s="172">
        <f t="shared" si="52"/>
        <v>0</v>
      </c>
      <c r="BL173" s="172">
        <f t="shared" si="53"/>
        <v>0</v>
      </c>
      <c r="BM173" s="172">
        <f t="shared" si="54"/>
        <v>0</v>
      </c>
      <c r="BN173" s="172">
        <f t="shared" si="55"/>
        <v>0</v>
      </c>
    </row>
    <row r="174" spans="9:66" x14ac:dyDescent="0.15">
      <c r="I174" s="258">
        <f t="shared" si="44"/>
        <v>0</v>
      </c>
      <c r="J174" s="258">
        <f t="shared" si="45"/>
        <v>0</v>
      </c>
      <c r="L174" s="172">
        <f t="shared" si="43"/>
        <v>0</v>
      </c>
      <c r="M174" s="172">
        <f t="shared" si="43"/>
        <v>0</v>
      </c>
      <c r="AB174" s="172">
        <f t="shared" si="46"/>
        <v>0</v>
      </c>
      <c r="AC174" s="172">
        <f t="shared" si="47"/>
        <v>0</v>
      </c>
      <c r="AD174" s="172">
        <f t="shared" si="48"/>
        <v>0</v>
      </c>
      <c r="AE174" s="172">
        <f t="shared" si="49"/>
        <v>0</v>
      </c>
      <c r="AF174" s="172">
        <f t="shared" si="50"/>
        <v>0</v>
      </c>
      <c r="AH174" s="258">
        <f t="shared" si="56"/>
        <v>0</v>
      </c>
      <c r="AI174" s="258">
        <f t="shared" si="56"/>
        <v>0</v>
      </c>
      <c r="BJ174" s="172">
        <f t="shared" si="51"/>
        <v>0</v>
      </c>
      <c r="BK174" s="172">
        <f t="shared" si="52"/>
        <v>0</v>
      </c>
      <c r="BL174" s="172">
        <f t="shared" si="53"/>
        <v>0</v>
      </c>
      <c r="BM174" s="172">
        <f t="shared" si="54"/>
        <v>0</v>
      </c>
      <c r="BN174" s="172">
        <f t="shared" si="55"/>
        <v>0</v>
      </c>
    </row>
    <row r="175" spans="9:66" x14ac:dyDescent="0.15">
      <c r="I175" s="258">
        <f t="shared" si="44"/>
        <v>0</v>
      </c>
      <c r="J175" s="258">
        <f t="shared" si="45"/>
        <v>0</v>
      </c>
      <c r="L175" s="172">
        <f t="shared" si="43"/>
        <v>0</v>
      </c>
      <c r="M175" s="172">
        <f t="shared" si="43"/>
        <v>0</v>
      </c>
      <c r="AB175" s="172">
        <f t="shared" si="46"/>
        <v>0</v>
      </c>
      <c r="AC175" s="172">
        <f t="shared" si="47"/>
        <v>0</v>
      </c>
      <c r="AD175" s="172">
        <f t="shared" si="48"/>
        <v>0</v>
      </c>
      <c r="AE175" s="172">
        <f t="shared" si="49"/>
        <v>0</v>
      </c>
      <c r="AF175" s="172">
        <f t="shared" si="50"/>
        <v>0</v>
      </c>
      <c r="AH175" s="258">
        <f t="shared" si="56"/>
        <v>0</v>
      </c>
      <c r="AI175" s="258">
        <f t="shared" si="56"/>
        <v>0</v>
      </c>
      <c r="BJ175" s="172">
        <f t="shared" si="51"/>
        <v>0</v>
      </c>
      <c r="BK175" s="172">
        <f t="shared" si="52"/>
        <v>0</v>
      </c>
      <c r="BL175" s="172">
        <f t="shared" si="53"/>
        <v>0</v>
      </c>
      <c r="BM175" s="172">
        <f t="shared" si="54"/>
        <v>0</v>
      </c>
      <c r="BN175" s="172">
        <f t="shared" si="55"/>
        <v>0</v>
      </c>
    </row>
    <row r="176" spans="9:66" x14ac:dyDescent="0.15">
      <c r="I176" s="258">
        <f t="shared" si="44"/>
        <v>0</v>
      </c>
      <c r="J176" s="258">
        <f t="shared" si="45"/>
        <v>0</v>
      </c>
      <c r="L176" s="172">
        <f t="shared" si="43"/>
        <v>0</v>
      </c>
      <c r="M176" s="172">
        <f t="shared" si="43"/>
        <v>0</v>
      </c>
      <c r="AB176" s="172">
        <f t="shared" si="46"/>
        <v>0</v>
      </c>
      <c r="AC176" s="172">
        <f t="shared" si="47"/>
        <v>0</v>
      </c>
      <c r="AD176" s="172">
        <f t="shared" si="48"/>
        <v>0</v>
      </c>
      <c r="AE176" s="172">
        <f t="shared" si="49"/>
        <v>0</v>
      </c>
      <c r="AF176" s="172">
        <f t="shared" si="50"/>
        <v>0</v>
      </c>
      <c r="AH176" s="258">
        <f t="shared" si="56"/>
        <v>0</v>
      </c>
      <c r="AI176" s="258">
        <f t="shared" si="56"/>
        <v>0</v>
      </c>
      <c r="BJ176" s="172">
        <f t="shared" si="51"/>
        <v>0</v>
      </c>
      <c r="BK176" s="172">
        <f t="shared" si="52"/>
        <v>0</v>
      </c>
      <c r="BL176" s="172">
        <f t="shared" si="53"/>
        <v>0</v>
      </c>
      <c r="BM176" s="172">
        <f t="shared" si="54"/>
        <v>0</v>
      </c>
      <c r="BN176" s="172">
        <f t="shared" si="55"/>
        <v>0</v>
      </c>
    </row>
    <row r="177" spans="9:66" x14ac:dyDescent="0.15">
      <c r="I177" s="258">
        <f t="shared" si="44"/>
        <v>0</v>
      </c>
      <c r="J177" s="258">
        <f t="shared" si="45"/>
        <v>0</v>
      </c>
      <c r="L177" s="172">
        <f t="shared" si="43"/>
        <v>0</v>
      </c>
      <c r="M177" s="172">
        <f t="shared" si="43"/>
        <v>0</v>
      </c>
      <c r="AB177" s="172">
        <f t="shared" si="46"/>
        <v>0</v>
      </c>
      <c r="AC177" s="172">
        <f t="shared" si="47"/>
        <v>0</v>
      </c>
      <c r="AD177" s="172">
        <f t="shared" si="48"/>
        <v>0</v>
      </c>
      <c r="AE177" s="172">
        <f t="shared" si="49"/>
        <v>0</v>
      </c>
      <c r="AF177" s="172">
        <f t="shared" si="50"/>
        <v>0</v>
      </c>
      <c r="AH177" s="258">
        <f t="shared" si="56"/>
        <v>0</v>
      </c>
      <c r="AI177" s="258">
        <f t="shared" si="56"/>
        <v>0</v>
      </c>
      <c r="BJ177" s="172">
        <f t="shared" si="51"/>
        <v>0</v>
      </c>
      <c r="BK177" s="172">
        <f t="shared" si="52"/>
        <v>0</v>
      </c>
      <c r="BL177" s="172">
        <f t="shared" si="53"/>
        <v>0</v>
      </c>
      <c r="BM177" s="172">
        <f t="shared" si="54"/>
        <v>0</v>
      </c>
      <c r="BN177" s="172">
        <f t="shared" si="55"/>
        <v>0</v>
      </c>
    </row>
    <row r="178" spans="9:66" x14ac:dyDescent="0.15">
      <c r="I178" s="258">
        <f t="shared" si="44"/>
        <v>0</v>
      </c>
      <c r="J178" s="258">
        <f t="shared" si="45"/>
        <v>0</v>
      </c>
      <c r="L178" s="172">
        <f t="shared" si="43"/>
        <v>0</v>
      </c>
      <c r="M178" s="172">
        <f t="shared" si="43"/>
        <v>0</v>
      </c>
      <c r="AB178" s="172">
        <f t="shared" si="46"/>
        <v>0</v>
      </c>
      <c r="AC178" s="172">
        <f t="shared" si="47"/>
        <v>0</v>
      </c>
      <c r="AD178" s="172">
        <f t="shared" si="48"/>
        <v>0</v>
      </c>
      <c r="AE178" s="172">
        <f t="shared" si="49"/>
        <v>0</v>
      </c>
      <c r="AF178" s="172">
        <f t="shared" si="50"/>
        <v>0</v>
      </c>
      <c r="AH178" s="258">
        <f t="shared" si="56"/>
        <v>0</v>
      </c>
      <c r="AI178" s="258">
        <f t="shared" si="56"/>
        <v>0</v>
      </c>
      <c r="BJ178" s="172">
        <f t="shared" si="51"/>
        <v>0</v>
      </c>
      <c r="BK178" s="172">
        <f t="shared" si="52"/>
        <v>0</v>
      </c>
      <c r="BL178" s="172">
        <f t="shared" si="53"/>
        <v>0</v>
      </c>
      <c r="BM178" s="172">
        <f t="shared" si="54"/>
        <v>0</v>
      </c>
      <c r="BN178" s="172">
        <f t="shared" si="55"/>
        <v>0</v>
      </c>
    </row>
    <row r="179" spans="9:66" x14ac:dyDescent="0.15">
      <c r="I179" s="258">
        <f t="shared" si="44"/>
        <v>0</v>
      </c>
      <c r="J179" s="258">
        <f t="shared" si="45"/>
        <v>0</v>
      </c>
      <c r="L179" s="172">
        <f t="shared" si="43"/>
        <v>0</v>
      </c>
      <c r="M179" s="172">
        <f t="shared" si="43"/>
        <v>0</v>
      </c>
      <c r="AB179" s="172">
        <f t="shared" si="46"/>
        <v>0</v>
      </c>
      <c r="AC179" s="172">
        <f t="shared" si="47"/>
        <v>0</v>
      </c>
      <c r="AD179" s="172">
        <f t="shared" si="48"/>
        <v>0</v>
      </c>
      <c r="AE179" s="172">
        <f t="shared" si="49"/>
        <v>0</v>
      </c>
      <c r="AF179" s="172">
        <f t="shared" si="50"/>
        <v>0</v>
      </c>
      <c r="AH179" s="258">
        <f t="shared" si="56"/>
        <v>0</v>
      </c>
      <c r="AI179" s="258">
        <f t="shared" si="56"/>
        <v>0</v>
      </c>
      <c r="BJ179" s="172">
        <f t="shared" si="51"/>
        <v>0</v>
      </c>
      <c r="BK179" s="172">
        <f t="shared" si="52"/>
        <v>0</v>
      </c>
      <c r="BL179" s="172">
        <f t="shared" si="53"/>
        <v>0</v>
      </c>
      <c r="BM179" s="172">
        <f t="shared" si="54"/>
        <v>0</v>
      </c>
      <c r="BN179" s="172">
        <f t="shared" si="55"/>
        <v>0</v>
      </c>
    </row>
    <row r="180" spans="9:66" x14ac:dyDescent="0.15">
      <c r="I180" s="258">
        <f t="shared" si="44"/>
        <v>0</v>
      </c>
      <c r="J180" s="258">
        <f t="shared" si="45"/>
        <v>0</v>
      </c>
      <c r="L180" s="172">
        <f t="shared" si="43"/>
        <v>0</v>
      </c>
      <c r="M180" s="172">
        <f t="shared" si="43"/>
        <v>0</v>
      </c>
      <c r="AB180" s="172">
        <f t="shared" si="46"/>
        <v>0</v>
      </c>
      <c r="AC180" s="172">
        <f t="shared" si="47"/>
        <v>0</v>
      </c>
      <c r="AD180" s="172">
        <f t="shared" si="48"/>
        <v>0</v>
      </c>
      <c r="AE180" s="172">
        <f t="shared" si="49"/>
        <v>0</v>
      </c>
      <c r="AF180" s="172">
        <f t="shared" si="50"/>
        <v>0</v>
      </c>
      <c r="AH180" s="258">
        <f t="shared" si="56"/>
        <v>0</v>
      </c>
      <c r="AI180" s="258">
        <f t="shared" si="56"/>
        <v>0</v>
      </c>
      <c r="BJ180" s="172">
        <f t="shared" si="51"/>
        <v>0</v>
      </c>
      <c r="BK180" s="172">
        <f t="shared" si="52"/>
        <v>0</v>
      </c>
      <c r="BL180" s="172">
        <f t="shared" si="53"/>
        <v>0</v>
      </c>
      <c r="BM180" s="172">
        <f t="shared" si="54"/>
        <v>0</v>
      </c>
      <c r="BN180" s="172">
        <f t="shared" si="55"/>
        <v>0</v>
      </c>
    </row>
    <row r="181" spans="9:66" x14ac:dyDescent="0.15">
      <c r="I181" s="258">
        <f t="shared" si="44"/>
        <v>0</v>
      </c>
      <c r="J181" s="258">
        <f t="shared" si="45"/>
        <v>0</v>
      </c>
      <c r="L181" s="172">
        <f t="shared" si="43"/>
        <v>0</v>
      </c>
      <c r="M181" s="172">
        <f t="shared" si="43"/>
        <v>0</v>
      </c>
      <c r="AB181" s="172">
        <f t="shared" si="46"/>
        <v>0</v>
      </c>
      <c r="AC181" s="172">
        <f t="shared" si="47"/>
        <v>0</v>
      </c>
      <c r="AD181" s="172">
        <f t="shared" si="48"/>
        <v>0</v>
      </c>
      <c r="AE181" s="172">
        <f t="shared" si="49"/>
        <v>0</v>
      </c>
      <c r="AF181" s="172">
        <f t="shared" si="50"/>
        <v>0</v>
      </c>
      <c r="AH181" s="258">
        <f t="shared" si="56"/>
        <v>0</v>
      </c>
      <c r="AI181" s="258">
        <f t="shared" si="56"/>
        <v>0</v>
      </c>
      <c r="BJ181" s="172">
        <f t="shared" si="51"/>
        <v>0</v>
      </c>
      <c r="BK181" s="172">
        <f t="shared" si="52"/>
        <v>0</v>
      </c>
      <c r="BL181" s="172">
        <f t="shared" si="53"/>
        <v>0</v>
      </c>
      <c r="BM181" s="172">
        <f t="shared" si="54"/>
        <v>0</v>
      </c>
      <c r="BN181" s="172">
        <f t="shared" si="55"/>
        <v>0</v>
      </c>
    </row>
    <row r="182" spans="9:66" x14ac:dyDescent="0.15">
      <c r="I182" s="258">
        <f t="shared" si="44"/>
        <v>0</v>
      </c>
      <c r="J182" s="258">
        <f t="shared" si="45"/>
        <v>0</v>
      </c>
      <c r="L182" s="172">
        <f t="shared" si="43"/>
        <v>0</v>
      </c>
      <c r="M182" s="172">
        <f t="shared" si="43"/>
        <v>0</v>
      </c>
      <c r="AB182" s="172">
        <f t="shared" si="46"/>
        <v>0</v>
      </c>
      <c r="AC182" s="172">
        <f t="shared" si="47"/>
        <v>0</v>
      </c>
      <c r="AD182" s="172">
        <f t="shared" si="48"/>
        <v>0</v>
      </c>
      <c r="AE182" s="172">
        <f t="shared" si="49"/>
        <v>0</v>
      </c>
      <c r="AF182" s="172">
        <f t="shared" si="50"/>
        <v>0</v>
      </c>
      <c r="AH182" s="258">
        <f t="shared" si="56"/>
        <v>0</v>
      </c>
      <c r="AI182" s="258">
        <f t="shared" si="56"/>
        <v>0</v>
      </c>
      <c r="BJ182" s="172">
        <f t="shared" si="51"/>
        <v>0</v>
      </c>
      <c r="BK182" s="172">
        <f t="shared" si="52"/>
        <v>0</v>
      </c>
      <c r="BL182" s="172">
        <f t="shared" si="53"/>
        <v>0</v>
      </c>
      <c r="BM182" s="172">
        <f t="shared" si="54"/>
        <v>0</v>
      </c>
      <c r="BN182" s="172">
        <f t="shared" si="55"/>
        <v>0</v>
      </c>
    </row>
    <row r="183" spans="9:66" x14ac:dyDescent="0.15">
      <c r="I183" s="258">
        <f t="shared" si="44"/>
        <v>0</v>
      </c>
      <c r="J183" s="258">
        <f t="shared" si="45"/>
        <v>0</v>
      </c>
      <c r="L183" s="172">
        <f t="shared" si="43"/>
        <v>0</v>
      </c>
      <c r="M183" s="172">
        <f t="shared" si="43"/>
        <v>0</v>
      </c>
      <c r="AB183" s="172">
        <f t="shared" si="46"/>
        <v>0</v>
      </c>
      <c r="AC183" s="172">
        <f t="shared" si="47"/>
        <v>0</v>
      </c>
      <c r="AD183" s="172">
        <f t="shared" si="48"/>
        <v>0</v>
      </c>
      <c r="AE183" s="172">
        <f t="shared" si="49"/>
        <v>0</v>
      </c>
      <c r="AF183" s="172">
        <f t="shared" si="50"/>
        <v>0</v>
      </c>
      <c r="AH183" s="258">
        <f t="shared" si="56"/>
        <v>0</v>
      </c>
      <c r="AI183" s="258">
        <f t="shared" si="56"/>
        <v>0</v>
      </c>
      <c r="BJ183" s="172">
        <f t="shared" si="51"/>
        <v>0</v>
      </c>
      <c r="BK183" s="172">
        <f t="shared" si="52"/>
        <v>0</v>
      </c>
      <c r="BL183" s="172">
        <f t="shared" si="53"/>
        <v>0</v>
      </c>
      <c r="BM183" s="172">
        <f t="shared" si="54"/>
        <v>0</v>
      </c>
      <c r="BN183" s="172">
        <f t="shared" si="55"/>
        <v>0</v>
      </c>
    </row>
    <row r="184" spans="9:66" x14ac:dyDescent="0.15">
      <c r="I184" s="258">
        <f t="shared" si="44"/>
        <v>0</v>
      </c>
      <c r="J184" s="258">
        <f t="shared" si="45"/>
        <v>0</v>
      </c>
      <c r="L184" s="172">
        <f t="shared" si="43"/>
        <v>0</v>
      </c>
      <c r="M184" s="172">
        <f t="shared" si="43"/>
        <v>0</v>
      </c>
      <c r="AB184" s="172">
        <f t="shared" si="46"/>
        <v>0</v>
      </c>
      <c r="AC184" s="172">
        <f t="shared" si="47"/>
        <v>0</v>
      </c>
      <c r="AD184" s="172">
        <f t="shared" si="48"/>
        <v>0</v>
      </c>
      <c r="AE184" s="172">
        <f t="shared" si="49"/>
        <v>0</v>
      </c>
      <c r="AF184" s="172">
        <f t="shared" si="50"/>
        <v>0</v>
      </c>
      <c r="AH184" s="258">
        <f t="shared" si="56"/>
        <v>0</v>
      </c>
      <c r="AI184" s="258">
        <f t="shared" si="56"/>
        <v>0</v>
      </c>
      <c r="BJ184" s="172">
        <f t="shared" si="51"/>
        <v>0</v>
      </c>
      <c r="BK184" s="172">
        <f t="shared" si="52"/>
        <v>0</v>
      </c>
      <c r="BL184" s="172">
        <f t="shared" si="53"/>
        <v>0</v>
      </c>
      <c r="BM184" s="172">
        <f t="shared" si="54"/>
        <v>0</v>
      </c>
      <c r="BN184" s="172">
        <f t="shared" si="55"/>
        <v>0</v>
      </c>
    </row>
    <row r="185" spans="9:66" x14ac:dyDescent="0.15">
      <c r="I185" s="258">
        <f t="shared" si="44"/>
        <v>0</v>
      </c>
      <c r="J185" s="258">
        <f t="shared" si="45"/>
        <v>0</v>
      </c>
      <c r="L185" s="172">
        <f t="shared" si="43"/>
        <v>0</v>
      </c>
      <c r="M185" s="172">
        <f t="shared" si="43"/>
        <v>0</v>
      </c>
      <c r="AB185" s="172">
        <f t="shared" si="46"/>
        <v>0</v>
      </c>
      <c r="AC185" s="172">
        <f t="shared" si="47"/>
        <v>0</v>
      </c>
      <c r="AD185" s="172">
        <f t="shared" si="48"/>
        <v>0</v>
      </c>
      <c r="AE185" s="172">
        <f t="shared" si="49"/>
        <v>0</v>
      </c>
      <c r="AF185" s="172">
        <f t="shared" si="50"/>
        <v>0</v>
      </c>
      <c r="AH185" s="258">
        <f t="shared" si="56"/>
        <v>0</v>
      </c>
      <c r="AI185" s="258">
        <f t="shared" si="56"/>
        <v>0</v>
      </c>
      <c r="BJ185" s="172">
        <f t="shared" si="51"/>
        <v>0</v>
      </c>
      <c r="BK185" s="172">
        <f t="shared" si="52"/>
        <v>0</v>
      </c>
      <c r="BL185" s="172">
        <f t="shared" si="53"/>
        <v>0</v>
      </c>
      <c r="BM185" s="172">
        <f t="shared" si="54"/>
        <v>0</v>
      </c>
      <c r="BN185" s="172">
        <f t="shared" si="55"/>
        <v>0</v>
      </c>
    </row>
    <row r="186" spans="9:66" x14ac:dyDescent="0.15">
      <c r="I186" s="258">
        <f t="shared" si="44"/>
        <v>0</v>
      </c>
      <c r="J186" s="258">
        <f t="shared" si="45"/>
        <v>0</v>
      </c>
      <c r="L186" s="172">
        <f t="shared" si="43"/>
        <v>0</v>
      </c>
      <c r="M186" s="172">
        <f t="shared" si="43"/>
        <v>0</v>
      </c>
      <c r="AB186" s="172">
        <f t="shared" si="46"/>
        <v>0</v>
      </c>
      <c r="AC186" s="172">
        <f t="shared" si="47"/>
        <v>0</v>
      </c>
      <c r="AD186" s="172">
        <f t="shared" si="48"/>
        <v>0</v>
      </c>
      <c r="AE186" s="172">
        <f t="shared" si="49"/>
        <v>0</v>
      </c>
      <c r="AF186" s="172">
        <f t="shared" si="50"/>
        <v>0</v>
      </c>
      <c r="AH186" s="258">
        <f t="shared" si="56"/>
        <v>0</v>
      </c>
      <c r="AI186" s="258">
        <f t="shared" si="56"/>
        <v>0</v>
      </c>
      <c r="BJ186" s="172">
        <f t="shared" si="51"/>
        <v>0</v>
      </c>
      <c r="BK186" s="172">
        <f t="shared" si="52"/>
        <v>0</v>
      </c>
      <c r="BL186" s="172">
        <f t="shared" si="53"/>
        <v>0</v>
      </c>
      <c r="BM186" s="172">
        <f t="shared" si="54"/>
        <v>0</v>
      </c>
      <c r="BN186" s="172">
        <f t="shared" si="55"/>
        <v>0</v>
      </c>
    </row>
    <row r="187" spans="9:66" x14ac:dyDescent="0.15">
      <c r="I187" s="258">
        <f t="shared" si="44"/>
        <v>0</v>
      </c>
      <c r="J187" s="258">
        <f t="shared" si="45"/>
        <v>0</v>
      </c>
      <c r="L187" s="172">
        <f t="shared" si="43"/>
        <v>0</v>
      </c>
      <c r="M187" s="172">
        <f t="shared" si="43"/>
        <v>0</v>
      </c>
      <c r="AB187" s="172">
        <f t="shared" si="46"/>
        <v>0</v>
      </c>
      <c r="AC187" s="172">
        <f t="shared" si="47"/>
        <v>0</v>
      </c>
      <c r="AD187" s="172">
        <f t="shared" si="48"/>
        <v>0</v>
      </c>
      <c r="AE187" s="172">
        <f t="shared" si="49"/>
        <v>0</v>
      </c>
      <c r="AF187" s="172">
        <f t="shared" si="50"/>
        <v>0</v>
      </c>
      <c r="AH187" s="258">
        <f t="shared" si="56"/>
        <v>0</v>
      </c>
      <c r="AI187" s="258">
        <f t="shared" si="56"/>
        <v>0</v>
      </c>
      <c r="BJ187" s="172">
        <f t="shared" si="51"/>
        <v>0</v>
      </c>
      <c r="BK187" s="172">
        <f t="shared" si="52"/>
        <v>0</v>
      </c>
      <c r="BL187" s="172">
        <f t="shared" si="53"/>
        <v>0</v>
      </c>
      <c r="BM187" s="172">
        <f t="shared" si="54"/>
        <v>0</v>
      </c>
      <c r="BN187" s="172">
        <f t="shared" si="55"/>
        <v>0</v>
      </c>
    </row>
    <row r="188" spans="9:66" x14ac:dyDescent="0.15">
      <c r="I188" s="258">
        <f t="shared" si="44"/>
        <v>0</v>
      </c>
      <c r="J188" s="258">
        <f t="shared" si="45"/>
        <v>0</v>
      </c>
      <c r="L188" s="172">
        <f t="shared" si="43"/>
        <v>0</v>
      </c>
      <c r="M188" s="172">
        <f t="shared" si="43"/>
        <v>0</v>
      </c>
      <c r="AB188" s="172">
        <f t="shared" si="46"/>
        <v>0</v>
      </c>
      <c r="AC188" s="172">
        <f t="shared" si="47"/>
        <v>0</v>
      </c>
      <c r="AD188" s="172">
        <f t="shared" si="48"/>
        <v>0</v>
      </c>
      <c r="AE188" s="172">
        <f t="shared" si="49"/>
        <v>0</v>
      </c>
      <c r="AF188" s="172">
        <f t="shared" si="50"/>
        <v>0</v>
      </c>
      <c r="AH188" s="258">
        <f t="shared" si="56"/>
        <v>0</v>
      </c>
      <c r="AI188" s="258">
        <f t="shared" si="56"/>
        <v>0</v>
      </c>
      <c r="BJ188" s="172">
        <f t="shared" si="51"/>
        <v>0</v>
      </c>
      <c r="BK188" s="172">
        <f t="shared" si="52"/>
        <v>0</v>
      </c>
      <c r="BL188" s="172">
        <f t="shared" si="53"/>
        <v>0</v>
      </c>
      <c r="BM188" s="172">
        <f t="shared" si="54"/>
        <v>0</v>
      </c>
      <c r="BN188" s="172">
        <f t="shared" si="55"/>
        <v>0</v>
      </c>
    </row>
    <row r="189" spans="9:66" x14ac:dyDescent="0.15">
      <c r="I189" s="258">
        <f t="shared" si="44"/>
        <v>0</v>
      </c>
      <c r="J189" s="258">
        <f t="shared" si="45"/>
        <v>0</v>
      </c>
      <c r="L189" s="172">
        <f t="shared" si="43"/>
        <v>0</v>
      </c>
      <c r="M189" s="172">
        <f t="shared" si="43"/>
        <v>0</v>
      </c>
      <c r="AB189" s="172">
        <f t="shared" si="46"/>
        <v>0</v>
      </c>
      <c r="AC189" s="172">
        <f t="shared" si="47"/>
        <v>0</v>
      </c>
      <c r="AD189" s="172">
        <f t="shared" si="48"/>
        <v>0</v>
      </c>
      <c r="AE189" s="172">
        <f t="shared" si="49"/>
        <v>0</v>
      </c>
      <c r="AF189" s="172">
        <f t="shared" si="50"/>
        <v>0</v>
      </c>
      <c r="AH189" s="258">
        <f t="shared" si="56"/>
        <v>0</v>
      </c>
      <c r="AI189" s="258">
        <f t="shared" si="56"/>
        <v>0</v>
      </c>
      <c r="BJ189" s="172">
        <f t="shared" si="51"/>
        <v>0</v>
      </c>
      <c r="BK189" s="172">
        <f t="shared" si="52"/>
        <v>0</v>
      </c>
      <c r="BL189" s="172">
        <f t="shared" si="53"/>
        <v>0</v>
      </c>
      <c r="BM189" s="172">
        <f t="shared" si="54"/>
        <v>0</v>
      </c>
      <c r="BN189" s="172">
        <f t="shared" si="55"/>
        <v>0</v>
      </c>
    </row>
    <row r="190" spans="9:66" x14ac:dyDescent="0.15">
      <c r="I190" s="258">
        <f t="shared" si="44"/>
        <v>0</v>
      </c>
      <c r="J190" s="258">
        <f t="shared" si="45"/>
        <v>0</v>
      </c>
      <c r="L190" s="172">
        <f t="shared" si="43"/>
        <v>0</v>
      </c>
      <c r="M190" s="172">
        <f t="shared" si="43"/>
        <v>0</v>
      </c>
      <c r="AB190" s="172">
        <f t="shared" si="46"/>
        <v>0</v>
      </c>
      <c r="AC190" s="172">
        <f t="shared" si="47"/>
        <v>0</v>
      </c>
      <c r="AD190" s="172">
        <f t="shared" si="48"/>
        <v>0</v>
      </c>
      <c r="AE190" s="172">
        <f t="shared" si="49"/>
        <v>0</v>
      </c>
      <c r="AF190" s="172">
        <f t="shared" si="50"/>
        <v>0</v>
      </c>
      <c r="AH190" s="258">
        <f t="shared" si="56"/>
        <v>0</v>
      </c>
      <c r="AI190" s="258">
        <f t="shared" si="56"/>
        <v>0</v>
      </c>
      <c r="BJ190" s="172">
        <f t="shared" si="51"/>
        <v>0</v>
      </c>
      <c r="BK190" s="172">
        <f t="shared" si="52"/>
        <v>0</v>
      </c>
      <c r="BL190" s="172">
        <f t="shared" si="53"/>
        <v>0</v>
      </c>
      <c r="BM190" s="172">
        <f t="shared" si="54"/>
        <v>0</v>
      </c>
      <c r="BN190" s="172">
        <f t="shared" si="55"/>
        <v>0</v>
      </c>
    </row>
    <row r="191" spans="9:66" x14ac:dyDescent="0.15">
      <c r="I191" s="258">
        <f t="shared" si="44"/>
        <v>0</v>
      </c>
      <c r="J191" s="258">
        <f t="shared" si="45"/>
        <v>0</v>
      </c>
      <c r="L191" s="172">
        <f t="shared" si="43"/>
        <v>0</v>
      </c>
      <c r="M191" s="172">
        <f t="shared" si="43"/>
        <v>0</v>
      </c>
      <c r="AB191" s="172">
        <f t="shared" si="46"/>
        <v>0</v>
      </c>
      <c r="AC191" s="172">
        <f t="shared" si="47"/>
        <v>0</v>
      </c>
      <c r="AD191" s="172">
        <f t="shared" si="48"/>
        <v>0</v>
      </c>
      <c r="AE191" s="172">
        <f t="shared" si="49"/>
        <v>0</v>
      </c>
      <c r="AF191" s="172">
        <f t="shared" si="50"/>
        <v>0</v>
      </c>
      <c r="AH191" s="258">
        <f t="shared" si="56"/>
        <v>0</v>
      </c>
      <c r="AI191" s="258">
        <f t="shared" si="56"/>
        <v>0</v>
      </c>
      <c r="BJ191" s="172">
        <f t="shared" si="51"/>
        <v>0</v>
      </c>
      <c r="BK191" s="172">
        <f t="shared" si="52"/>
        <v>0</v>
      </c>
      <c r="BL191" s="172">
        <f t="shared" si="53"/>
        <v>0</v>
      </c>
      <c r="BM191" s="172">
        <f t="shared" si="54"/>
        <v>0</v>
      </c>
      <c r="BN191" s="172">
        <f t="shared" si="55"/>
        <v>0</v>
      </c>
    </row>
    <row r="192" spans="9:66" x14ac:dyDescent="0.15">
      <c r="I192" s="258">
        <f t="shared" si="44"/>
        <v>0</v>
      </c>
      <c r="J192" s="258">
        <f t="shared" si="45"/>
        <v>0</v>
      </c>
      <c r="L192" s="172">
        <f t="shared" si="43"/>
        <v>0</v>
      </c>
      <c r="M192" s="172">
        <f t="shared" si="43"/>
        <v>0</v>
      </c>
      <c r="AB192" s="172">
        <f t="shared" si="46"/>
        <v>0</v>
      </c>
      <c r="AC192" s="172">
        <f t="shared" si="47"/>
        <v>0</v>
      </c>
      <c r="AD192" s="172">
        <f t="shared" si="48"/>
        <v>0</v>
      </c>
      <c r="AE192" s="172">
        <f t="shared" si="49"/>
        <v>0</v>
      </c>
      <c r="AF192" s="172">
        <f t="shared" si="50"/>
        <v>0</v>
      </c>
      <c r="AH192" s="258">
        <f t="shared" si="56"/>
        <v>0</v>
      </c>
      <c r="AI192" s="258">
        <f t="shared" si="56"/>
        <v>0</v>
      </c>
      <c r="BJ192" s="172">
        <f t="shared" si="51"/>
        <v>0</v>
      </c>
      <c r="BK192" s="172">
        <f t="shared" si="52"/>
        <v>0</v>
      </c>
      <c r="BL192" s="172">
        <f t="shared" si="53"/>
        <v>0</v>
      </c>
      <c r="BM192" s="172">
        <f t="shared" si="54"/>
        <v>0</v>
      </c>
      <c r="BN192" s="172">
        <f t="shared" si="55"/>
        <v>0</v>
      </c>
    </row>
    <row r="193" spans="9:66" x14ac:dyDescent="0.15">
      <c r="I193" s="258">
        <f t="shared" si="44"/>
        <v>0</v>
      </c>
      <c r="J193" s="258">
        <f t="shared" si="45"/>
        <v>0</v>
      </c>
      <c r="L193" s="172">
        <f t="shared" si="43"/>
        <v>0</v>
      </c>
      <c r="M193" s="172">
        <f t="shared" si="43"/>
        <v>0</v>
      </c>
      <c r="AB193" s="172">
        <f t="shared" si="46"/>
        <v>0</v>
      </c>
      <c r="AC193" s="172">
        <f t="shared" si="47"/>
        <v>0</v>
      </c>
      <c r="AD193" s="172">
        <f t="shared" si="48"/>
        <v>0</v>
      </c>
      <c r="AE193" s="172">
        <f t="shared" si="49"/>
        <v>0</v>
      </c>
      <c r="AF193" s="172">
        <f t="shared" si="50"/>
        <v>0</v>
      </c>
      <c r="AH193" s="258">
        <f t="shared" si="56"/>
        <v>0</v>
      </c>
      <c r="AI193" s="258">
        <f t="shared" si="56"/>
        <v>0</v>
      </c>
      <c r="BJ193" s="172">
        <f t="shared" si="51"/>
        <v>0</v>
      </c>
      <c r="BK193" s="172">
        <f t="shared" si="52"/>
        <v>0</v>
      </c>
      <c r="BL193" s="172">
        <f t="shared" si="53"/>
        <v>0</v>
      </c>
      <c r="BM193" s="172">
        <f t="shared" si="54"/>
        <v>0</v>
      </c>
      <c r="BN193" s="172">
        <f t="shared" si="55"/>
        <v>0</v>
      </c>
    </row>
    <row r="194" spans="9:66" x14ac:dyDescent="0.15">
      <c r="I194" s="258">
        <f t="shared" si="44"/>
        <v>0</v>
      </c>
      <c r="J194" s="258">
        <f t="shared" si="45"/>
        <v>0</v>
      </c>
      <c r="L194" s="172">
        <f t="shared" si="43"/>
        <v>0</v>
      </c>
      <c r="M194" s="172">
        <f t="shared" si="43"/>
        <v>0</v>
      </c>
      <c r="AB194" s="172">
        <f t="shared" si="46"/>
        <v>0</v>
      </c>
      <c r="AC194" s="172">
        <f t="shared" si="47"/>
        <v>0</v>
      </c>
      <c r="AD194" s="172">
        <f t="shared" si="48"/>
        <v>0</v>
      </c>
      <c r="AE194" s="172">
        <f t="shared" si="49"/>
        <v>0</v>
      </c>
      <c r="AF194" s="172">
        <f t="shared" si="50"/>
        <v>0</v>
      </c>
      <c r="AH194" s="258">
        <f t="shared" si="56"/>
        <v>0</v>
      </c>
      <c r="AI194" s="258">
        <f t="shared" si="56"/>
        <v>0</v>
      </c>
      <c r="BJ194" s="172">
        <f t="shared" si="51"/>
        <v>0</v>
      </c>
      <c r="BK194" s="172">
        <f t="shared" si="52"/>
        <v>0</v>
      </c>
      <c r="BL194" s="172">
        <f t="shared" si="53"/>
        <v>0</v>
      </c>
      <c r="BM194" s="172">
        <f t="shared" si="54"/>
        <v>0</v>
      </c>
      <c r="BN194" s="172">
        <f t="shared" si="55"/>
        <v>0</v>
      </c>
    </row>
    <row r="195" spans="9:66" x14ac:dyDescent="0.15">
      <c r="I195" s="258">
        <f t="shared" si="44"/>
        <v>0</v>
      </c>
      <c r="J195" s="258">
        <f t="shared" si="45"/>
        <v>0</v>
      </c>
      <c r="L195" s="172">
        <f t="shared" si="43"/>
        <v>0</v>
      </c>
      <c r="M195" s="172">
        <f t="shared" si="43"/>
        <v>0</v>
      </c>
      <c r="AB195" s="172">
        <f t="shared" si="46"/>
        <v>0</v>
      </c>
      <c r="AC195" s="172">
        <f t="shared" si="47"/>
        <v>0</v>
      </c>
      <c r="AD195" s="172">
        <f t="shared" si="48"/>
        <v>0</v>
      </c>
      <c r="AE195" s="172">
        <f t="shared" si="49"/>
        <v>0</v>
      </c>
      <c r="AF195" s="172">
        <f t="shared" si="50"/>
        <v>0</v>
      </c>
      <c r="AH195" s="258">
        <f t="shared" si="56"/>
        <v>0</v>
      </c>
      <c r="AI195" s="258">
        <f t="shared" si="56"/>
        <v>0</v>
      </c>
      <c r="BJ195" s="172">
        <f t="shared" si="51"/>
        <v>0</v>
      </c>
      <c r="BK195" s="172">
        <f t="shared" si="52"/>
        <v>0</v>
      </c>
      <c r="BL195" s="172">
        <f t="shared" si="53"/>
        <v>0</v>
      </c>
      <c r="BM195" s="172">
        <f t="shared" si="54"/>
        <v>0</v>
      </c>
      <c r="BN195" s="172">
        <f t="shared" si="55"/>
        <v>0</v>
      </c>
    </row>
    <row r="196" spans="9:66" x14ac:dyDescent="0.15">
      <c r="I196" s="258">
        <f t="shared" si="44"/>
        <v>0</v>
      </c>
      <c r="J196" s="258">
        <f t="shared" si="45"/>
        <v>0</v>
      </c>
      <c r="L196" s="172">
        <f t="shared" si="43"/>
        <v>0</v>
      </c>
      <c r="M196" s="172">
        <f t="shared" si="43"/>
        <v>0</v>
      </c>
      <c r="AB196" s="172">
        <f t="shared" si="46"/>
        <v>0</v>
      </c>
      <c r="AC196" s="172">
        <f t="shared" si="47"/>
        <v>0</v>
      </c>
      <c r="AD196" s="172">
        <f t="shared" si="48"/>
        <v>0</v>
      </c>
      <c r="AE196" s="172">
        <f t="shared" si="49"/>
        <v>0</v>
      </c>
      <c r="AF196" s="172">
        <f t="shared" si="50"/>
        <v>0</v>
      </c>
      <c r="AH196" s="258">
        <f t="shared" si="56"/>
        <v>0</v>
      </c>
      <c r="AI196" s="258">
        <f t="shared" si="56"/>
        <v>0</v>
      </c>
      <c r="BJ196" s="172">
        <f t="shared" si="51"/>
        <v>0</v>
      </c>
      <c r="BK196" s="172">
        <f t="shared" si="52"/>
        <v>0</v>
      </c>
      <c r="BL196" s="172">
        <f t="shared" si="53"/>
        <v>0</v>
      </c>
      <c r="BM196" s="172">
        <f t="shared" si="54"/>
        <v>0</v>
      </c>
      <c r="BN196" s="172">
        <f t="shared" si="55"/>
        <v>0</v>
      </c>
    </row>
    <row r="197" spans="9:66" x14ac:dyDescent="0.15">
      <c r="I197" s="258">
        <f t="shared" si="44"/>
        <v>0</v>
      </c>
      <c r="J197" s="258">
        <f t="shared" si="45"/>
        <v>0</v>
      </c>
      <c r="L197" s="172">
        <f t="shared" si="43"/>
        <v>0</v>
      </c>
      <c r="M197" s="172">
        <f t="shared" si="43"/>
        <v>0</v>
      </c>
      <c r="AB197" s="172">
        <f t="shared" si="46"/>
        <v>0</v>
      </c>
      <c r="AC197" s="172">
        <f t="shared" si="47"/>
        <v>0</v>
      </c>
      <c r="AD197" s="172">
        <f t="shared" si="48"/>
        <v>0</v>
      </c>
      <c r="AE197" s="172">
        <f t="shared" si="49"/>
        <v>0</v>
      </c>
      <c r="AF197" s="172">
        <f t="shared" si="50"/>
        <v>0</v>
      </c>
      <c r="AH197" s="258">
        <f t="shared" si="56"/>
        <v>0</v>
      </c>
      <c r="AI197" s="258">
        <f t="shared" si="56"/>
        <v>0</v>
      </c>
      <c r="BJ197" s="172">
        <f t="shared" si="51"/>
        <v>0</v>
      </c>
      <c r="BK197" s="172">
        <f t="shared" si="52"/>
        <v>0</v>
      </c>
      <c r="BL197" s="172">
        <f t="shared" si="53"/>
        <v>0</v>
      </c>
      <c r="BM197" s="172">
        <f t="shared" si="54"/>
        <v>0</v>
      </c>
      <c r="BN197" s="172">
        <f t="shared" si="55"/>
        <v>0</v>
      </c>
    </row>
    <row r="198" spans="9:66" x14ac:dyDescent="0.15">
      <c r="I198" s="258">
        <f t="shared" si="44"/>
        <v>0</v>
      </c>
      <c r="J198" s="258">
        <f t="shared" si="45"/>
        <v>0</v>
      </c>
      <c r="L198" s="172">
        <f t="shared" si="43"/>
        <v>0</v>
      </c>
      <c r="M198" s="172">
        <f t="shared" si="43"/>
        <v>0</v>
      </c>
      <c r="AB198" s="172">
        <f t="shared" si="46"/>
        <v>0</v>
      </c>
      <c r="AC198" s="172">
        <f t="shared" si="47"/>
        <v>0</v>
      </c>
      <c r="AD198" s="172">
        <f t="shared" si="48"/>
        <v>0</v>
      </c>
      <c r="AE198" s="172">
        <f t="shared" si="49"/>
        <v>0</v>
      </c>
      <c r="AF198" s="172">
        <f t="shared" si="50"/>
        <v>0</v>
      </c>
      <c r="AH198" s="258">
        <f t="shared" si="56"/>
        <v>0</v>
      </c>
      <c r="AI198" s="258">
        <f t="shared" si="56"/>
        <v>0</v>
      </c>
      <c r="BJ198" s="172">
        <f t="shared" si="51"/>
        <v>0</v>
      </c>
      <c r="BK198" s="172">
        <f t="shared" si="52"/>
        <v>0</v>
      </c>
      <c r="BL198" s="172">
        <f t="shared" si="53"/>
        <v>0</v>
      </c>
      <c r="BM198" s="172">
        <f t="shared" si="54"/>
        <v>0</v>
      </c>
      <c r="BN198" s="172">
        <f t="shared" si="55"/>
        <v>0</v>
      </c>
    </row>
    <row r="199" spans="9:66" x14ac:dyDescent="0.15">
      <c r="I199" s="258">
        <f t="shared" si="44"/>
        <v>0</v>
      </c>
      <c r="J199" s="258">
        <f t="shared" si="45"/>
        <v>0</v>
      </c>
      <c r="L199" s="172">
        <f t="shared" si="43"/>
        <v>0</v>
      </c>
      <c r="M199" s="172">
        <f t="shared" si="43"/>
        <v>0</v>
      </c>
      <c r="AB199" s="172">
        <f t="shared" si="46"/>
        <v>0</v>
      </c>
      <c r="AC199" s="172">
        <f t="shared" si="47"/>
        <v>0</v>
      </c>
      <c r="AD199" s="172">
        <f t="shared" si="48"/>
        <v>0</v>
      </c>
      <c r="AE199" s="172">
        <f t="shared" si="49"/>
        <v>0</v>
      </c>
      <c r="AF199" s="172">
        <f t="shared" si="50"/>
        <v>0</v>
      </c>
      <c r="AH199" s="258">
        <f t="shared" si="56"/>
        <v>0</v>
      </c>
      <c r="AI199" s="258">
        <f t="shared" si="56"/>
        <v>0</v>
      </c>
      <c r="BJ199" s="172">
        <f t="shared" si="51"/>
        <v>0</v>
      </c>
      <c r="BK199" s="172">
        <f t="shared" si="52"/>
        <v>0</v>
      </c>
      <c r="BL199" s="172">
        <f t="shared" si="53"/>
        <v>0</v>
      </c>
      <c r="BM199" s="172">
        <f t="shared" si="54"/>
        <v>0</v>
      </c>
      <c r="BN199" s="172">
        <f t="shared" si="55"/>
        <v>0</v>
      </c>
    </row>
    <row r="200" spans="9:66" x14ac:dyDescent="0.15">
      <c r="I200" s="258">
        <f t="shared" si="44"/>
        <v>0</v>
      </c>
      <c r="J200" s="258">
        <f t="shared" si="45"/>
        <v>0</v>
      </c>
      <c r="L200" s="172">
        <f t="shared" si="43"/>
        <v>0</v>
      </c>
      <c r="M200" s="172">
        <f t="shared" si="43"/>
        <v>0</v>
      </c>
      <c r="AB200" s="172">
        <f t="shared" si="46"/>
        <v>0</v>
      </c>
      <c r="AC200" s="172">
        <f t="shared" si="47"/>
        <v>0</v>
      </c>
      <c r="AD200" s="172">
        <f t="shared" si="48"/>
        <v>0</v>
      </c>
      <c r="AE200" s="172">
        <f t="shared" si="49"/>
        <v>0</v>
      </c>
      <c r="AF200" s="172">
        <f t="shared" si="50"/>
        <v>0</v>
      </c>
      <c r="AH200" s="258">
        <f t="shared" si="56"/>
        <v>0</v>
      </c>
      <c r="AI200" s="258">
        <f t="shared" si="56"/>
        <v>0</v>
      </c>
      <c r="BJ200" s="172">
        <f t="shared" si="51"/>
        <v>0</v>
      </c>
      <c r="BK200" s="172">
        <f t="shared" si="52"/>
        <v>0</v>
      </c>
      <c r="BL200" s="172">
        <f t="shared" si="53"/>
        <v>0</v>
      </c>
      <c r="BM200" s="172">
        <f t="shared" si="54"/>
        <v>0</v>
      </c>
      <c r="BN200" s="172">
        <f t="shared" si="55"/>
        <v>0</v>
      </c>
    </row>
    <row r="201" spans="9:66" x14ac:dyDescent="0.15">
      <c r="I201" s="258">
        <f t="shared" si="44"/>
        <v>0</v>
      </c>
      <c r="J201" s="258">
        <f t="shared" si="45"/>
        <v>0</v>
      </c>
      <c r="L201" s="172">
        <f t="shared" si="43"/>
        <v>0</v>
      </c>
      <c r="M201" s="172">
        <f t="shared" si="43"/>
        <v>0</v>
      </c>
      <c r="AB201" s="172">
        <f t="shared" si="46"/>
        <v>0</v>
      </c>
      <c r="AC201" s="172">
        <f t="shared" si="47"/>
        <v>0</v>
      </c>
      <c r="AD201" s="172">
        <f t="shared" si="48"/>
        <v>0</v>
      </c>
      <c r="AE201" s="172">
        <f t="shared" si="49"/>
        <v>0</v>
      </c>
      <c r="AF201" s="172">
        <f t="shared" si="50"/>
        <v>0</v>
      </c>
      <c r="AH201" s="258">
        <f t="shared" si="56"/>
        <v>0</v>
      </c>
      <c r="AI201" s="258">
        <f t="shared" si="56"/>
        <v>0</v>
      </c>
      <c r="BJ201" s="172">
        <f t="shared" si="51"/>
        <v>0</v>
      </c>
      <c r="BK201" s="172">
        <f t="shared" si="52"/>
        <v>0</v>
      </c>
      <c r="BL201" s="172">
        <f t="shared" si="53"/>
        <v>0</v>
      </c>
      <c r="BM201" s="172">
        <f t="shared" si="54"/>
        <v>0</v>
      </c>
      <c r="BN201" s="172">
        <f t="shared" si="55"/>
        <v>0</v>
      </c>
    </row>
    <row r="202" spans="9:66" x14ac:dyDescent="0.15">
      <c r="I202" s="258">
        <f t="shared" si="44"/>
        <v>0</v>
      </c>
      <c r="J202" s="258">
        <f t="shared" si="45"/>
        <v>0</v>
      </c>
      <c r="L202" s="172">
        <f t="shared" si="43"/>
        <v>0</v>
      </c>
      <c r="M202" s="172">
        <f t="shared" si="43"/>
        <v>0</v>
      </c>
      <c r="AB202" s="172">
        <f t="shared" si="46"/>
        <v>0</v>
      </c>
      <c r="AC202" s="172">
        <f t="shared" si="47"/>
        <v>0</v>
      </c>
      <c r="AD202" s="172">
        <f t="shared" si="48"/>
        <v>0</v>
      </c>
      <c r="AE202" s="172">
        <f t="shared" si="49"/>
        <v>0</v>
      </c>
      <c r="AF202" s="172">
        <f t="shared" si="50"/>
        <v>0</v>
      </c>
      <c r="AH202" s="258">
        <f t="shared" si="56"/>
        <v>0</v>
      </c>
      <c r="AI202" s="258">
        <f t="shared" si="56"/>
        <v>0</v>
      </c>
      <c r="BJ202" s="172">
        <f t="shared" si="51"/>
        <v>0</v>
      </c>
      <c r="BK202" s="172">
        <f t="shared" si="52"/>
        <v>0</v>
      </c>
      <c r="BL202" s="172">
        <f t="shared" si="53"/>
        <v>0</v>
      </c>
      <c r="BM202" s="172">
        <f t="shared" si="54"/>
        <v>0</v>
      </c>
      <c r="BN202" s="172">
        <f t="shared" si="55"/>
        <v>0</v>
      </c>
    </row>
    <row r="203" spans="9:66" x14ac:dyDescent="0.15">
      <c r="I203" s="258">
        <f t="shared" si="44"/>
        <v>0</v>
      </c>
      <c r="J203" s="258">
        <f t="shared" si="45"/>
        <v>0</v>
      </c>
      <c r="L203" s="172">
        <f t="shared" si="43"/>
        <v>0</v>
      </c>
      <c r="M203" s="172">
        <f t="shared" si="43"/>
        <v>0</v>
      </c>
      <c r="AB203" s="172">
        <f t="shared" si="46"/>
        <v>0</v>
      </c>
      <c r="AC203" s="172">
        <f t="shared" si="47"/>
        <v>0</v>
      </c>
      <c r="AD203" s="172">
        <f t="shared" si="48"/>
        <v>0</v>
      </c>
      <c r="AE203" s="172">
        <f t="shared" si="49"/>
        <v>0</v>
      </c>
      <c r="AF203" s="172">
        <f t="shared" si="50"/>
        <v>0</v>
      </c>
      <c r="AH203" s="258">
        <f t="shared" si="56"/>
        <v>0</v>
      </c>
      <c r="AI203" s="258">
        <f t="shared" si="56"/>
        <v>0</v>
      </c>
      <c r="BJ203" s="172">
        <f t="shared" si="51"/>
        <v>0</v>
      </c>
      <c r="BK203" s="172">
        <f t="shared" si="52"/>
        <v>0</v>
      </c>
      <c r="BL203" s="172">
        <f t="shared" si="53"/>
        <v>0</v>
      </c>
      <c r="BM203" s="172">
        <f t="shared" si="54"/>
        <v>0</v>
      </c>
      <c r="BN203" s="172">
        <f t="shared" si="55"/>
        <v>0</v>
      </c>
    </row>
    <row r="204" spans="9:66" x14ac:dyDescent="0.15">
      <c r="I204" s="258">
        <f t="shared" si="44"/>
        <v>0</v>
      </c>
      <c r="J204" s="258">
        <f t="shared" si="45"/>
        <v>0</v>
      </c>
      <c r="L204" s="172">
        <f t="shared" si="43"/>
        <v>0</v>
      </c>
      <c r="M204" s="172">
        <f t="shared" si="43"/>
        <v>0</v>
      </c>
      <c r="AB204" s="172">
        <f t="shared" si="46"/>
        <v>0</v>
      </c>
      <c r="AC204" s="172">
        <f t="shared" si="47"/>
        <v>0</v>
      </c>
      <c r="AD204" s="172">
        <f t="shared" si="48"/>
        <v>0</v>
      </c>
      <c r="AE204" s="172">
        <f t="shared" si="49"/>
        <v>0</v>
      </c>
      <c r="AF204" s="172">
        <f t="shared" si="50"/>
        <v>0</v>
      </c>
      <c r="AH204" s="258">
        <f t="shared" si="56"/>
        <v>0</v>
      </c>
      <c r="AI204" s="258">
        <f t="shared" si="56"/>
        <v>0</v>
      </c>
      <c r="BJ204" s="172">
        <f t="shared" si="51"/>
        <v>0</v>
      </c>
      <c r="BK204" s="172">
        <f t="shared" si="52"/>
        <v>0</v>
      </c>
      <c r="BL204" s="172">
        <f t="shared" si="53"/>
        <v>0</v>
      </c>
      <c r="BM204" s="172">
        <f t="shared" si="54"/>
        <v>0</v>
      </c>
      <c r="BN204" s="172">
        <f t="shared" si="55"/>
        <v>0</v>
      </c>
    </row>
    <row r="205" spans="9:66" x14ac:dyDescent="0.15">
      <c r="I205" s="258">
        <f t="shared" si="44"/>
        <v>0</v>
      </c>
      <c r="J205" s="258">
        <f t="shared" si="45"/>
        <v>0</v>
      </c>
      <c r="L205" s="172">
        <f t="shared" si="43"/>
        <v>0</v>
      </c>
      <c r="M205" s="172">
        <f t="shared" si="43"/>
        <v>0</v>
      </c>
      <c r="AB205" s="172">
        <f t="shared" si="46"/>
        <v>0</v>
      </c>
      <c r="AC205" s="172">
        <f t="shared" si="47"/>
        <v>0</v>
      </c>
      <c r="AD205" s="172">
        <f t="shared" si="48"/>
        <v>0</v>
      </c>
      <c r="AE205" s="172">
        <f t="shared" si="49"/>
        <v>0</v>
      </c>
      <c r="AF205" s="172">
        <f t="shared" si="50"/>
        <v>0</v>
      </c>
      <c r="AH205" s="258">
        <f t="shared" si="56"/>
        <v>0</v>
      </c>
      <c r="AI205" s="258">
        <f t="shared" si="56"/>
        <v>0</v>
      </c>
      <c r="BJ205" s="172">
        <f t="shared" si="51"/>
        <v>0</v>
      </c>
      <c r="BK205" s="172">
        <f t="shared" si="52"/>
        <v>0</v>
      </c>
      <c r="BL205" s="172">
        <f t="shared" si="53"/>
        <v>0</v>
      </c>
      <c r="BM205" s="172">
        <f t="shared" si="54"/>
        <v>0</v>
      </c>
      <c r="BN205" s="172">
        <f t="shared" si="55"/>
        <v>0</v>
      </c>
    </row>
    <row r="206" spans="9:66" x14ac:dyDescent="0.15">
      <c r="I206" s="258">
        <f t="shared" si="44"/>
        <v>0</v>
      </c>
      <c r="J206" s="258">
        <f t="shared" si="45"/>
        <v>0</v>
      </c>
      <c r="L206" s="172">
        <f t="shared" ref="L206:M269" si="57">SUMIF($N$1:$U$1,L$1,$N206:$U206)</f>
        <v>0</v>
      </c>
      <c r="M206" s="172">
        <f t="shared" si="57"/>
        <v>0</v>
      </c>
      <c r="AB206" s="172">
        <f t="shared" si="46"/>
        <v>0</v>
      </c>
      <c r="AC206" s="172">
        <f t="shared" si="47"/>
        <v>0</v>
      </c>
      <c r="AD206" s="172">
        <f t="shared" si="48"/>
        <v>0</v>
      </c>
      <c r="AE206" s="172">
        <f t="shared" si="49"/>
        <v>0</v>
      </c>
      <c r="AF206" s="172">
        <f t="shared" si="50"/>
        <v>0</v>
      </c>
      <c r="AH206" s="258">
        <f t="shared" si="56"/>
        <v>0</v>
      </c>
      <c r="AI206" s="258">
        <f t="shared" si="56"/>
        <v>0</v>
      </c>
      <c r="BJ206" s="172">
        <f t="shared" si="51"/>
        <v>0</v>
      </c>
      <c r="BK206" s="172">
        <f t="shared" si="52"/>
        <v>0</v>
      </c>
      <c r="BL206" s="172">
        <f t="shared" si="53"/>
        <v>0</v>
      </c>
      <c r="BM206" s="172">
        <f t="shared" si="54"/>
        <v>0</v>
      </c>
      <c r="BN206" s="172">
        <f t="shared" si="55"/>
        <v>0</v>
      </c>
    </row>
    <row r="207" spans="9:66" x14ac:dyDescent="0.15">
      <c r="I207" s="258">
        <f t="shared" si="44"/>
        <v>0</v>
      </c>
      <c r="J207" s="258">
        <f t="shared" si="45"/>
        <v>0</v>
      </c>
      <c r="L207" s="172">
        <f t="shared" si="57"/>
        <v>0</v>
      </c>
      <c r="M207" s="172">
        <f t="shared" si="57"/>
        <v>0</v>
      </c>
      <c r="AB207" s="172">
        <f t="shared" si="46"/>
        <v>0</v>
      </c>
      <c r="AC207" s="172">
        <f t="shared" si="47"/>
        <v>0</v>
      </c>
      <c r="AD207" s="172">
        <f t="shared" si="48"/>
        <v>0</v>
      </c>
      <c r="AE207" s="172">
        <f t="shared" si="49"/>
        <v>0</v>
      </c>
      <c r="AF207" s="172">
        <f t="shared" si="50"/>
        <v>0</v>
      </c>
      <c r="AH207" s="258">
        <f t="shared" si="56"/>
        <v>0</v>
      </c>
      <c r="AI207" s="258">
        <f t="shared" si="56"/>
        <v>0</v>
      </c>
      <c r="BJ207" s="172">
        <f t="shared" si="51"/>
        <v>0</v>
      </c>
      <c r="BK207" s="172">
        <f t="shared" si="52"/>
        <v>0</v>
      </c>
      <c r="BL207" s="172">
        <f t="shared" si="53"/>
        <v>0</v>
      </c>
      <c r="BM207" s="172">
        <f t="shared" si="54"/>
        <v>0</v>
      </c>
      <c r="BN207" s="172">
        <f t="shared" si="55"/>
        <v>0</v>
      </c>
    </row>
    <row r="208" spans="9:66" x14ac:dyDescent="0.15">
      <c r="I208" s="258">
        <f t="shared" si="44"/>
        <v>0</v>
      </c>
      <c r="J208" s="258">
        <f t="shared" si="45"/>
        <v>0</v>
      </c>
      <c r="L208" s="172">
        <f t="shared" si="57"/>
        <v>0</v>
      </c>
      <c r="M208" s="172">
        <f t="shared" si="57"/>
        <v>0</v>
      </c>
      <c r="AB208" s="172">
        <f t="shared" si="46"/>
        <v>0</v>
      </c>
      <c r="AC208" s="172">
        <f t="shared" si="47"/>
        <v>0</v>
      </c>
      <c r="AD208" s="172">
        <f t="shared" si="48"/>
        <v>0</v>
      </c>
      <c r="AE208" s="172">
        <f t="shared" si="49"/>
        <v>0</v>
      </c>
      <c r="AF208" s="172">
        <f t="shared" si="50"/>
        <v>0</v>
      </c>
      <c r="AH208" s="258">
        <f t="shared" si="56"/>
        <v>0</v>
      </c>
      <c r="AI208" s="258">
        <f t="shared" si="56"/>
        <v>0</v>
      </c>
      <c r="BJ208" s="172">
        <f t="shared" si="51"/>
        <v>0</v>
      </c>
      <c r="BK208" s="172">
        <f t="shared" si="52"/>
        <v>0</v>
      </c>
      <c r="BL208" s="172">
        <f t="shared" si="53"/>
        <v>0</v>
      </c>
      <c r="BM208" s="172">
        <f t="shared" si="54"/>
        <v>0</v>
      </c>
      <c r="BN208" s="172">
        <f t="shared" si="55"/>
        <v>0</v>
      </c>
    </row>
    <row r="209" spans="9:66" x14ac:dyDescent="0.15">
      <c r="I209" s="258">
        <f t="shared" si="44"/>
        <v>0</v>
      </c>
      <c r="J209" s="258">
        <f t="shared" si="45"/>
        <v>0</v>
      </c>
      <c r="L209" s="172">
        <f t="shared" si="57"/>
        <v>0</v>
      </c>
      <c r="M209" s="172">
        <f t="shared" si="57"/>
        <v>0</v>
      </c>
      <c r="AB209" s="172">
        <f t="shared" si="46"/>
        <v>0</v>
      </c>
      <c r="AC209" s="172">
        <f t="shared" si="47"/>
        <v>0</v>
      </c>
      <c r="AD209" s="172">
        <f t="shared" si="48"/>
        <v>0</v>
      </c>
      <c r="AE209" s="172">
        <f t="shared" si="49"/>
        <v>0</v>
      </c>
      <c r="AF209" s="172">
        <f t="shared" si="50"/>
        <v>0</v>
      </c>
      <c r="AH209" s="258">
        <f t="shared" si="56"/>
        <v>0</v>
      </c>
      <c r="AI209" s="258">
        <f t="shared" si="56"/>
        <v>0</v>
      </c>
      <c r="BJ209" s="172">
        <f t="shared" si="51"/>
        <v>0</v>
      </c>
      <c r="BK209" s="172">
        <f t="shared" si="52"/>
        <v>0</v>
      </c>
      <c r="BL209" s="172">
        <f t="shared" si="53"/>
        <v>0</v>
      </c>
      <c r="BM209" s="172">
        <f t="shared" si="54"/>
        <v>0</v>
      </c>
      <c r="BN209" s="172">
        <f t="shared" si="55"/>
        <v>0</v>
      </c>
    </row>
    <row r="210" spans="9:66" x14ac:dyDescent="0.15">
      <c r="I210" s="258">
        <f t="shared" si="44"/>
        <v>0</v>
      </c>
      <c r="J210" s="258">
        <f t="shared" si="45"/>
        <v>0</v>
      </c>
      <c r="L210" s="172">
        <f t="shared" si="57"/>
        <v>0</v>
      </c>
      <c r="M210" s="172">
        <f t="shared" si="57"/>
        <v>0</v>
      </c>
      <c r="AB210" s="172">
        <f t="shared" si="46"/>
        <v>0</v>
      </c>
      <c r="AC210" s="172">
        <f t="shared" si="47"/>
        <v>0</v>
      </c>
      <c r="AD210" s="172">
        <f t="shared" si="48"/>
        <v>0</v>
      </c>
      <c r="AE210" s="172">
        <f t="shared" si="49"/>
        <v>0</v>
      </c>
      <c r="AF210" s="172">
        <f t="shared" si="50"/>
        <v>0</v>
      </c>
      <c r="AH210" s="258">
        <f t="shared" si="56"/>
        <v>0</v>
      </c>
      <c r="AI210" s="258">
        <f t="shared" si="56"/>
        <v>0</v>
      </c>
      <c r="BJ210" s="172">
        <f t="shared" si="51"/>
        <v>0</v>
      </c>
      <c r="BK210" s="172">
        <f t="shared" si="52"/>
        <v>0</v>
      </c>
      <c r="BL210" s="172">
        <f t="shared" si="53"/>
        <v>0</v>
      </c>
      <c r="BM210" s="172">
        <f t="shared" si="54"/>
        <v>0</v>
      </c>
      <c r="BN210" s="172">
        <f t="shared" si="55"/>
        <v>0</v>
      </c>
    </row>
    <row r="211" spans="9:66" x14ac:dyDescent="0.15">
      <c r="I211" s="258">
        <f t="shared" si="44"/>
        <v>0</v>
      </c>
      <c r="J211" s="258">
        <f t="shared" si="45"/>
        <v>0</v>
      </c>
      <c r="L211" s="172">
        <f t="shared" si="57"/>
        <v>0</v>
      </c>
      <c r="M211" s="172">
        <f t="shared" si="57"/>
        <v>0</v>
      </c>
      <c r="AB211" s="172">
        <f t="shared" si="46"/>
        <v>0</v>
      </c>
      <c r="AC211" s="172">
        <f t="shared" si="47"/>
        <v>0</v>
      </c>
      <c r="AD211" s="172">
        <f t="shared" si="48"/>
        <v>0</v>
      </c>
      <c r="AE211" s="172">
        <f t="shared" si="49"/>
        <v>0</v>
      </c>
      <c r="AF211" s="172">
        <f t="shared" si="50"/>
        <v>0</v>
      </c>
      <c r="AH211" s="258">
        <f t="shared" si="56"/>
        <v>0</v>
      </c>
      <c r="AI211" s="258">
        <f t="shared" si="56"/>
        <v>0</v>
      </c>
      <c r="BJ211" s="172">
        <f t="shared" si="51"/>
        <v>0</v>
      </c>
      <c r="BK211" s="172">
        <f t="shared" si="52"/>
        <v>0</v>
      </c>
      <c r="BL211" s="172">
        <f t="shared" si="53"/>
        <v>0</v>
      </c>
      <c r="BM211" s="172">
        <f t="shared" si="54"/>
        <v>0</v>
      </c>
      <c r="BN211" s="172">
        <f t="shared" si="55"/>
        <v>0</v>
      </c>
    </row>
    <row r="212" spans="9:66" x14ac:dyDescent="0.15">
      <c r="I212" s="258">
        <f t="shared" si="44"/>
        <v>0</v>
      </c>
      <c r="J212" s="258">
        <f t="shared" si="45"/>
        <v>0</v>
      </c>
      <c r="L212" s="172">
        <f t="shared" si="57"/>
        <v>0</v>
      </c>
      <c r="M212" s="172">
        <f t="shared" si="57"/>
        <v>0</v>
      </c>
      <c r="AB212" s="172">
        <f t="shared" si="46"/>
        <v>0</v>
      </c>
      <c r="AC212" s="172">
        <f t="shared" si="47"/>
        <v>0</v>
      </c>
      <c r="AD212" s="172">
        <f t="shared" si="48"/>
        <v>0</v>
      </c>
      <c r="AE212" s="172">
        <f t="shared" si="49"/>
        <v>0</v>
      </c>
      <c r="AF212" s="172">
        <f t="shared" si="50"/>
        <v>0</v>
      </c>
      <c r="AH212" s="258">
        <f t="shared" si="56"/>
        <v>0</v>
      </c>
      <c r="AI212" s="258">
        <f t="shared" si="56"/>
        <v>0</v>
      </c>
      <c r="BJ212" s="172">
        <f t="shared" si="51"/>
        <v>0</v>
      </c>
      <c r="BK212" s="172">
        <f t="shared" si="52"/>
        <v>0</v>
      </c>
      <c r="BL212" s="172">
        <f t="shared" si="53"/>
        <v>0</v>
      </c>
      <c r="BM212" s="172">
        <f t="shared" si="54"/>
        <v>0</v>
      </c>
      <c r="BN212" s="172">
        <f t="shared" si="55"/>
        <v>0</v>
      </c>
    </row>
    <row r="213" spans="9:66" x14ac:dyDescent="0.15">
      <c r="I213" s="258">
        <f t="shared" si="44"/>
        <v>0</v>
      </c>
      <c r="J213" s="258">
        <f t="shared" si="45"/>
        <v>0</v>
      </c>
      <c r="L213" s="172">
        <f t="shared" si="57"/>
        <v>0</v>
      </c>
      <c r="M213" s="172">
        <f t="shared" si="57"/>
        <v>0</v>
      </c>
      <c r="AB213" s="172">
        <f t="shared" si="46"/>
        <v>0</v>
      </c>
      <c r="AC213" s="172">
        <f t="shared" si="47"/>
        <v>0</v>
      </c>
      <c r="AD213" s="172">
        <f t="shared" si="48"/>
        <v>0</v>
      </c>
      <c r="AE213" s="172">
        <f t="shared" si="49"/>
        <v>0</v>
      </c>
      <c r="AF213" s="172">
        <f t="shared" si="50"/>
        <v>0</v>
      </c>
      <c r="AH213" s="258">
        <f t="shared" si="56"/>
        <v>0</v>
      </c>
      <c r="AI213" s="258">
        <f t="shared" si="56"/>
        <v>0</v>
      </c>
      <c r="BJ213" s="172">
        <f t="shared" si="51"/>
        <v>0</v>
      </c>
      <c r="BK213" s="172">
        <f t="shared" si="52"/>
        <v>0</v>
      </c>
      <c r="BL213" s="172">
        <f t="shared" si="53"/>
        <v>0</v>
      </c>
      <c r="BM213" s="172">
        <f t="shared" si="54"/>
        <v>0</v>
      </c>
      <c r="BN213" s="172">
        <f t="shared" si="55"/>
        <v>0</v>
      </c>
    </row>
    <row r="214" spans="9:66" x14ac:dyDescent="0.15">
      <c r="I214" s="258">
        <f t="shared" si="44"/>
        <v>0</v>
      </c>
      <c r="J214" s="258">
        <f t="shared" si="45"/>
        <v>0</v>
      </c>
      <c r="L214" s="172">
        <f t="shared" si="57"/>
        <v>0</v>
      </c>
      <c r="M214" s="172">
        <f t="shared" si="57"/>
        <v>0</v>
      </c>
      <c r="AB214" s="172">
        <f t="shared" si="46"/>
        <v>0</v>
      </c>
      <c r="AC214" s="172">
        <f t="shared" si="47"/>
        <v>0</v>
      </c>
      <c r="AD214" s="172">
        <f t="shared" si="48"/>
        <v>0</v>
      </c>
      <c r="AE214" s="172">
        <f t="shared" si="49"/>
        <v>0</v>
      </c>
      <c r="AF214" s="172">
        <f t="shared" si="50"/>
        <v>0</v>
      </c>
      <c r="AH214" s="258">
        <f t="shared" si="56"/>
        <v>0</v>
      </c>
      <c r="AI214" s="258">
        <f t="shared" si="56"/>
        <v>0</v>
      </c>
      <c r="BJ214" s="172">
        <f t="shared" si="51"/>
        <v>0</v>
      </c>
      <c r="BK214" s="172">
        <f t="shared" si="52"/>
        <v>0</v>
      </c>
      <c r="BL214" s="172">
        <f t="shared" si="53"/>
        <v>0</v>
      </c>
      <c r="BM214" s="172">
        <f t="shared" si="54"/>
        <v>0</v>
      </c>
      <c r="BN214" s="172">
        <f t="shared" si="55"/>
        <v>0</v>
      </c>
    </row>
    <row r="215" spans="9:66" x14ac:dyDescent="0.15">
      <c r="I215" s="258">
        <f t="shared" si="44"/>
        <v>0</v>
      </c>
      <c r="J215" s="258">
        <f t="shared" si="45"/>
        <v>0</v>
      </c>
      <c r="L215" s="172">
        <f t="shared" si="57"/>
        <v>0</v>
      </c>
      <c r="M215" s="172">
        <f t="shared" si="57"/>
        <v>0</v>
      </c>
      <c r="AB215" s="172">
        <f t="shared" si="46"/>
        <v>0</v>
      </c>
      <c r="AC215" s="172">
        <f t="shared" si="47"/>
        <v>0</v>
      </c>
      <c r="AD215" s="172">
        <f t="shared" si="48"/>
        <v>0</v>
      </c>
      <c r="AE215" s="172">
        <f t="shared" si="49"/>
        <v>0</v>
      </c>
      <c r="AF215" s="172">
        <f t="shared" si="50"/>
        <v>0</v>
      </c>
      <c r="AH215" s="258">
        <f t="shared" si="56"/>
        <v>0</v>
      </c>
      <c r="AI215" s="258">
        <f t="shared" si="56"/>
        <v>0</v>
      </c>
      <c r="BJ215" s="172">
        <f t="shared" si="51"/>
        <v>0</v>
      </c>
      <c r="BK215" s="172">
        <f t="shared" si="52"/>
        <v>0</v>
      </c>
      <c r="BL215" s="172">
        <f t="shared" si="53"/>
        <v>0</v>
      </c>
      <c r="BM215" s="172">
        <f t="shared" si="54"/>
        <v>0</v>
      </c>
      <c r="BN215" s="172">
        <f t="shared" si="55"/>
        <v>0</v>
      </c>
    </row>
    <row r="216" spans="9:66" x14ac:dyDescent="0.15">
      <c r="I216" s="258">
        <f t="shared" si="44"/>
        <v>0</v>
      </c>
      <c r="J216" s="258">
        <f t="shared" si="45"/>
        <v>0</v>
      </c>
      <c r="L216" s="172">
        <f t="shared" si="57"/>
        <v>0</v>
      </c>
      <c r="M216" s="172">
        <f t="shared" si="57"/>
        <v>0</v>
      </c>
      <c r="AB216" s="172">
        <f t="shared" si="46"/>
        <v>0</v>
      </c>
      <c r="AC216" s="172">
        <f t="shared" si="47"/>
        <v>0</v>
      </c>
      <c r="AD216" s="172">
        <f t="shared" si="48"/>
        <v>0</v>
      </c>
      <c r="AE216" s="172">
        <f t="shared" si="49"/>
        <v>0</v>
      </c>
      <c r="AF216" s="172">
        <f t="shared" si="50"/>
        <v>0</v>
      </c>
      <c r="AH216" s="258">
        <f t="shared" si="56"/>
        <v>0</v>
      </c>
      <c r="AI216" s="258">
        <f t="shared" si="56"/>
        <v>0</v>
      </c>
      <c r="BJ216" s="172">
        <f t="shared" si="51"/>
        <v>0</v>
      </c>
      <c r="BK216" s="172">
        <f t="shared" si="52"/>
        <v>0</v>
      </c>
      <c r="BL216" s="172">
        <f t="shared" si="53"/>
        <v>0</v>
      </c>
      <c r="BM216" s="172">
        <f t="shared" si="54"/>
        <v>0</v>
      </c>
      <c r="BN216" s="172">
        <f t="shared" si="55"/>
        <v>0</v>
      </c>
    </row>
    <row r="217" spans="9:66" x14ac:dyDescent="0.15">
      <c r="I217" s="258">
        <f t="shared" si="44"/>
        <v>0</v>
      </c>
      <c r="J217" s="258">
        <f t="shared" si="45"/>
        <v>0</v>
      </c>
      <c r="L217" s="172">
        <f t="shared" si="57"/>
        <v>0</v>
      </c>
      <c r="M217" s="172">
        <f t="shared" si="57"/>
        <v>0</v>
      </c>
      <c r="AB217" s="172">
        <f t="shared" si="46"/>
        <v>0</v>
      </c>
      <c r="AC217" s="172">
        <f t="shared" si="47"/>
        <v>0</v>
      </c>
      <c r="AD217" s="172">
        <f t="shared" si="48"/>
        <v>0</v>
      </c>
      <c r="AE217" s="172">
        <f t="shared" si="49"/>
        <v>0</v>
      </c>
      <c r="AF217" s="172">
        <f t="shared" si="50"/>
        <v>0</v>
      </c>
      <c r="AH217" s="258">
        <f t="shared" si="56"/>
        <v>0</v>
      </c>
      <c r="AI217" s="258">
        <f t="shared" si="56"/>
        <v>0</v>
      </c>
      <c r="BJ217" s="172">
        <f t="shared" si="51"/>
        <v>0</v>
      </c>
      <c r="BK217" s="172">
        <f t="shared" si="52"/>
        <v>0</v>
      </c>
      <c r="BL217" s="172">
        <f t="shared" si="53"/>
        <v>0</v>
      </c>
      <c r="BM217" s="172">
        <f t="shared" si="54"/>
        <v>0</v>
      </c>
      <c r="BN217" s="172">
        <f t="shared" si="55"/>
        <v>0</v>
      </c>
    </row>
    <row r="218" spans="9:66" x14ac:dyDescent="0.15">
      <c r="I218" s="258">
        <f t="shared" si="44"/>
        <v>0</v>
      </c>
      <c r="J218" s="258">
        <f t="shared" si="45"/>
        <v>0</v>
      </c>
      <c r="L218" s="172">
        <f t="shared" si="57"/>
        <v>0</v>
      </c>
      <c r="M218" s="172">
        <f t="shared" si="57"/>
        <v>0</v>
      </c>
      <c r="AB218" s="172">
        <f t="shared" si="46"/>
        <v>0</v>
      </c>
      <c r="AC218" s="172">
        <f t="shared" si="47"/>
        <v>0</v>
      </c>
      <c r="AD218" s="172">
        <f t="shared" si="48"/>
        <v>0</v>
      </c>
      <c r="AE218" s="172">
        <f t="shared" si="49"/>
        <v>0</v>
      </c>
      <c r="AF218" s="172">
        <f t="shared" si="50"/>
        <v>0</v>
      </c>
      <c r="AH218" s="258">
        <f t="shared" si="56"/>
        <v>0</v>
      </c>
      <c r="AI218" s="258">
        <f t="shared" si="56"/>
        <v>0</v>
      </c>
      <c r="BJ218" s="172">
        <f t="shared" si="51"/>
        <v>0</v>
      </c>
      <c r="BK218" s="172">
        <f t="shared" si="52"/>
        <v>0</v>
      </c>
      <c r="BL218" s="172">
        <f t="shared" si="53"/>
        <v>0</v>
      </c>
      <c r="BM218" s="172">
        <f t="shared" si="54"/>
        <v>0</v>
      </c>
      <c r="BN218" s="172">
        <f t="shared" si="55"/>
        <v>0</v>
      </c>
    </row>
    <row r="219" spans="9:66" x14ac:dyDescent="0.15">
      <c r="I219" s="258">
        <f t="shared" si="44"/>
        <v>0</v>
      </c>
      <c r="J219" s="258">
        <f t="shared" si="45"/>
        <v>0</v>
      </c>
      <c r="L219" s="172">
        <f t="shared" si="57"/>
        <v>0</v>
      </c>
      <c r="M219" s="172">
        <f t="shared" si="57"/>
        <v>0</v>
      </c>
      <c r="AB219" s="172">
        <f t="shared" si="46"/>
        <v>0</v>
      </c>
      <c r="AC219" s="172">
        <f t="shared" si="47"/>
        <v>0</v>
      </c>
      <c r="AD219" s="172">
        <f t="shared" si="48"/>
        <v>0</v>
      </c>
      <c r="AE219" s="172">
        <f t="shared" si="49"/>
        <v>0</v>
      </c>
      <c r="AF219" s="172">
        <f t="shared" si="50"/>
        <v>0</v>
      </c>
      <c r="AH219" s="258">
        <f t="shared" si="56"/>
        <v>0</v>
      </c>
      <c r="AI219" s="258">
        <f t="shared" si="56"/>
        <v>0</v>
      </c>
      <c r="BJ219" s="172">
        <f t="shared" si="51"/>
        <v>0</v>
      </c>
      <c r="BK219" s="172">
        <f t="shared" si="52"/>
        <v>0</v>
      </c>
      <c r="BL219" s="172">
        <f t="shared" si="53"/>
        <v>0</v>
      </c>
      <c r="BM219" s="172">
        <f t="shared" si="54"/>
        <v>0</v>
      </c>
      <c r="BN219" s="172">
        <f t="shared" si="55"/>
        <v>0</v>
      </c>
    </row>
    <row r="220" spans="9:66" x14ac:dyDescent="0.15">
      <c r="I220" s="258">
        <f t="shared" si="44"/>
        <v>0</v>
      </c>
      <c r="J220" s="258">
        <f t="shared" si="45"/>
        <v>0</v>
      </c>
      <c r="L220" s="172">
        <f t="shared" si="57"/>
        <v>0</v>
      </c>
      <c r="M220" s="172">
        <f t="shared" si="57"/>
        <v>0</v>
      </c>
      <c r="AB220" s="172">
        <f t="shared" si="46"/>
        <v>0</v>
      </c>
      <c r="AC220" s="172">
        <f t="shared" si="47"/>
        <v>0</v>
      </c>
      <c r="AD220" s="172">
        <f t="shared" si="48"/>
        <v>0</v>
      </c>
      <c r="AE220" s="172">
        <f t="shared" si="49"/>
        <v>0</v>
      </c>
      <c r="AF220" s="172">
        <f t="shared" si="50"/>
        <v>0</v>
      </c>
      <c r="AH220" s="258">
        <f t="shared" si="56"/>
        <v>0</v>
      </c>
      <c r="AI220" s="258">
        <f t="shared" si="56"/>
        <v>0</v>
      </c>
      <c r="BJ220" s="172">
        <f t="shared" si="51"/>
        <v>0</v>
      </c>
      <c r="BK220" s="172">
        <f t="shared" si="52"/>
        <v>0</v>
      </c>
      <c r="BL220" s="172">
        <f t="shared" si="53"/>
        <v>0</v>
      </c>
      <c r="BM220" s="172">
        <f t="shared" si="54"/>
        <v>0</v>
      </c>
      <c r="BN220" s="172">
        <f t="shared" si="55"/>
        <v>0</v>
      </c>
    </row>
    <row r="221" spans="9:66" x14ac:dyDescent="0.15">
      <c r="I221" s="258">
        <f t="shared" si="44"/>
        <v>0</v>
      </c>
      <c r="J221" s="258">
        <f t="shared" si="45"/>
        <v>0</v>
      </c>
      <c r="L221" s="172">
        <f t="shared" si="57"/>
        <v>0</v>
      </c>
      <c r="M221" s="172">
        <f t="shared" si="57"/>
        <v>0</v>
      </c>
      <c r="AB221" s="172">
        <f t="shared" si="46"/>
        <v>0</v>
      </c>
      <c r="AC221" s="172">
        <f t="shared" si="47"/>
        <v>0</v>
      </c>
      <c r="AD221" s="172">
        <f t="shared" si="48"/>
        <v>0</v>
      </c>
      <c r="AE221" s="172">
        <f t="shared" si="49"/>
        <v>0</v>
      </c>
      <c r="AF221" s="172">
        <f t="shared" si="50"/>
        <v>0</v>
      </c>
      <c r="AH221" s="258">
        <f t="shared" si="56"/>
        <v>0</v>
      </c>
      <c r="AI221" s="258">
        <f t="shared" si="56"/>
        <v>0</v>
      </c>
      <c r="BJ221" s="172">
        <f t="shared" si="51"/>
        <v>0</v>
      </c>
      <c r="BK221" s="172">
        <f t="shared" si="52"/>
        <v>0</v>
      </c>
      <c r="BL221" s="172">
        <f t="shared" si="53"/>
        <v>0</v>
      </c>
      <c r="BM221" s="172">
        <f t="shared" si="54"/>
        <v>0</v>
      </c>
      <c r="BN221" s="172">
        <f t="shared" si="55"/>
        <v>0</v>
      </c>
    </row>
    <row r="222" spans="9:66" x14ac:dyDescent="0.15">
      <c r="I222" s="258">
        <f t="shared" si="44"/>
        <v>0</v>
      </c>
      <c r="J222" s="258">
        <f t="shared" si="45"/>
        <v>0</v>
      </c>
      <c r="L222" s="172">
        <f t="shared" si="57"/>
        <v>0</v>
      </c>
      <c r="M222" s="172">
        <f t="shared" si="57"/>
        <v>0</v>
      </c>
      <c r="AB222" s="172">
        <f t="shared" si="46"/>
        <v>0</v>
      </c>
      <c r="AC222" s="172">
        <f t="shared" si="47"/>
        <v>0</v>
      </c>
      <c r="AD222" s="172">
        <f t="shared" si="48"/>
        <v>0</v>
      </c>
      <c r="AE222" s="172">
        <f t="shared" si="49"/>
        <v>0</v>
      </c>
      <c r="AF222" s="172">
        <f t="shared" si="50"/>
        <v>0</v>
      </c>
      <c r="AH222" s="258">
        <f t="shared" si="56"/>
        <v>0</v>
      </c>
      <c r="AI222" s="258">
        <f t="shared" si="56"/>
        <v>0</v>
      </c>
      <c r="BJ222" s="172">
        <f t="shared" si="51"/>
        <v>0</v>
      </c>
      <c r="BK222" s="172">
        <f t="shared" si="52"/>
        <v>0</v>
      </c>
      <c r="BL222" s="172">
        <f t="shared" si="53"/>
        <v>0</v>
      </c>
      <c r="BM222" s="172">
        <f t="shared" si="54"/>
        <v>0</v>
      </c>
      <c r="BN222" s="172">
        <f t="shared" si="55"/>
        <v>0</v>
      </c>
    </row>
    <row r="223" spans="9:66" x14ac:dyDescent="0.15">
      <c r="I223" s="258">
        <f t="shared" si="44"/>
        <v>0</v>
      </c>
      <c r="J223" s="258">
        <f t="shared" si="45"/>
        <v>0</v>
      </c>
      <c r="L223" s="172">
        <f t="shared" si="57"/>
        <v>0</v>
      </c>
      <c r="M223" s="172">
        <f t="shared" si="57"/>
        <v>0</v>
      </c>
      <c r="AB223" s="172">
        <f t="shared" si="46"/>
        <v>0</v>
      </c>
      <c r="AC223" s="172">
        <f t="shared" si="47"/>
        <v>0</v>
      </c>
      <c r="AD223" s="172">
        <f t="shared" si="48"/>
        <v>0</v>
      </c>
      <c r="AE223" s="172">
        <f t="shared" si="49"/>
        <v>0</v>
      </c>
      <c r="AF223" s="172">
        <f t="shared" si="50"/>
        <v>0</v>
      </c>
      <c r="AH223" s="258">
        <f t="shared" si="56"/>
        <v>0</v>
      </c>
      <c r="AI223" s="258">
        <f t="shared" si="56"/>
        <v>0</v>
      </c>
      <c r="BJ223" s="172">
        <f t="shared" si="51"/>
        <v>0</v>
      </c>
      <c r="BK223" s="172">
        <f t="shared" si="52"/>
        <v>0</v>
      </c>
      <c r="BL223" s="172">
        <f t="shared" si="53"/>
        <v>0</v>
      </c>
      <c r="BM223" s="172">
        <f t="shared" si="54"/>
        <v>0</v>
      </c>
      <c r="BN223" s="172">
        <f t="shared" si="55"/>
        <v>0</v>
      </c>
    </row>
    <row r="224" spans="9:66" x14ac:dyDescent="0.15">
      <c r="I224" s="258">
        <f t="shared" si="44"/>
        <v>0</v>
      </c>
      <c r="J224" s="258">
        <f t="shared" si="45"/>
        <v>0</v>
      </c>
      <c r="L224" s="172">
        <f t="shared" si="57"/>
        <v>0</v>
      </c>
      <c r="M224" s="172">
        <f t="shared" si="57"/>
        <v>0</v>
      </c>
      <c r="AB224" s="172">
        <f t="shared" si="46"/>
        <v>0</v>
      </c>
      <c r="AC224" s="172">
        <f t="shared" si="47"/>
        <v>0</v>
      </c>
      <c r="AD224" s="172">
        <f t="shared" si="48"/>
        <v>0</v>
      </c>
      <c r="AE224" s="172">
        <f t="shared" si="49"/>
        <v>0</v>
      </c>
      <c r="AF224" s="172">
        <f t="shared" si="50"/>
        <v>0</v>
      </c>
      <c r="AH224" s="258">
        <f t="shared" si="56"/>
        <v>0</v>
      </c>
      <c r="AI224" s="258">
        <f t="shared" si="56"/>
        <v>0</v>
      </c>
      <c r="BJ224" s="172">
        <f t="shared" si="51"/>
        <v>0</v>
      </c>
      <c r="BK224" s="172">
        <f t="shared" si="52"/>
        <v>0</v>
      </c>
      <c r="BL224" s="172">
        <f t="shared" si="53"/>
        <v>0</v>
      </c>
      <c r="BM224" s="172">
        <f t="shared" si="54"/>
        <v>0</v>
      </c>
      <c r="BN224" s="172">
        <f t="shared" si="55"/>
        <v>0</v>
      </c>
    </row>
    <row r="225" spans="9:66" x14ac:dyDescent="0.15">
      <c r="I225" s="258">
        <f t="shared" si="44"/>
        <v>0</v>
      </c>
      <c r="J225" s="258">
        <f t="shared" si="45"/>
        <v>0</v>
      </c>
      <c r="L225" s="172">
        <f t="shared" si="57"/>
        <v>0</v>
      </c>
      <c r="M225" s="172">
        <f t="shared" si="57"/>
        <v>0</v>
      </c>
      <c r="AB225" s="172">
        <f t="shared" si="46"/>
        <v>0</v>
      </c>
      <c r="AC225" s="172">
        <f t="shared" si="47"/>
        <v>0</v>
      </c>
      <c r="AD225" s="172">
        <f t="shared" si="48"/>
        <v>0</v>
      </c>
      <c r="AE225" s="172">
        <f t="shared" si="49"/>
        <v>0</v>
      </c>
      <c r="AF225" s="172">
        <f t="shared" si="50"/>
        <v>0</v>
      </c>
      <c r="AH225" s="258">
        <f t="shared" si="56"/>
        <v>0</v>
      </c>
      <c r="AI225" s="258">
        <f t="shared" si="56"/>
        <v>0</v>
      </c>
      <c r="BJ225" s="172">
        <f t="shared" si="51"/>
        <v>0</v>
      </c>
      <c r="BK225" s="172">
        <f t="shared" si="52"/>
        <v>0</v>
      </c>
      <c r="BL225" s="172">
        <f t="shared" si="53"/>
        <v>0</v>
      </c>
      <c r="BM225" s="172">
        <f t="shared" si="54"/>
        <v>0</v>
      </c>
      <c r="BN225" s="172">
        <f t="shared" si="55"/>
        <v>0</v>
      </c>
    </row>
    <row r="226" spans="9:66" x14ac:dyDescent="0.15">
      <c r="I226" s="258">
        <f t="shared" ref="I226:I289" si="58">L226+AH226</f>
        <v>0</v>
      </c>
      <c r="J226" s="258">
        <f t="shared" ref="J226:J289" si="59">M226+AI226</f>
        <v>0</v>
      </c>
      <c r="L226" s="172">
        <f t="shared" si="57"/>
        <v>0</v>
      </c>
      <c r="M226" s="172">
        <f t="shared" si="57"/>
        <v>0</v>
      </c>
      <c r="AB226" s="172">
        <f t="shared" ref="AB226:AB289" si="60">B226</f>
        <v>0</v>
      </c>
      <c r="AC226" s="172">
        <f t="shared" ref="AC226:AC289" si="61">C226</f>
        <v>0</v>
      </c>
      <c r="AD226" s="172">
        <f t="shared" ref="AD226:AD289" si="62">D226</f>
        <v>0</v>
      </c>
      <c r="AE226" s="172">
        <f t="shared" ref="AE226:AE289" si="63">E226</f>
        <v>0</v>
      </c>
      <c r="AF226" s="172">
        <f t="shared" ref="AF226:AF289" si="64">F226</f>
        <v>0</v>
      </c>
      <c r="AH226" s="258">
        <f t="shared" si="56"/>
        <v>0</v>
      </c>
      <c r="AI226" s="258">
        <f t="shared" si="56"/>
        <v>0</v>
      </c>
      <c r="BJ226" s="172">
        <f t="shared" ref="BJ226:BJ289" si="65">B226</f>
        <v>0</v>
      </c>
      <c r="BK226" s="172">
        <f t="shared" ref="BK226:BK289" si="66">C226</f>
        <v>0</v>
      </c>
      <c r="BL226" s="172">
        <f t="shared" ref="BL226:BL289" si="67">D226</f>
        <v>0</v>
      </c>
      <c r="BM226" s="172">
        <f t="shared" ref="BM226:BM289" si="68">E226</f>
        <v>0</v>
      </c>
      <c r="BN226" s="172">
        <f t="shared" ref="BN226:BN289" si="69">F226</f>
        <v>0</v>
      </c>
    </row>
    <row r="227" spans="9:66" x14ac:dyDescent="0.15">
      <c r="I227" s="258">
        <f t="shared" si="58"/>
        <v>0</v>
      </c>
      <c r="J227" s="258">
        <f t="shared" si="59"/>
        <v>0</v>
      </c>
      <c r="L227" s="172">
        <f t="shared" si="57"/>
        <v>0</v>
      </c>
      <c r="M227" s="172">
        <f t="shared" si="57"/>
        <v>0</v>
      </c>
      <c r="AB227" s="172">
        <f t="shared" si="60"/>
        <v>0</v>
      </c>
      <c r="AC227" s="172">
        <f t="shared" si="61"/>
        <v>0</v>
      </c>
      <c r="AD227" s="172">
        <f t="shared" si="62"/>
        <v>0</v>
      </c>
      <c r="AE227" s="172">
        <f t="shared" si="63"/>
        <v>0</v>
      </c>
      <c r="AF227" s="172">
        <f t="shared" si="64"/>
        <v>0</v>
      </c>
      <c r="AH227" s="258">
        <f t="shared" ref="AH227:AI290" si="70">SUMIF($AJ$1:$CL$1,AH$1,$AJ227:$CL227)</f>
        <v>0</v>
      </c>
      <c r="AI227" s="258">
        <f t="shared" si="70"/>
        <v>0</v>
      </c>
      <c r="BJ227" s="172">
        <f t="shared" si="65"/>
        <v>0</v>
      </c>
      <c r="BK227" s="172">
        <f t="shared" si="66"/>
        <v>0</v>
      </c>
      <c r="BL227" s="172">
        <f t="shared" si="67"/>
        <v>0</v>
      </c>
      <c r="BM227" s="172">
        <f t="shared" si="68"/>
        <v>0</v>
      </c>
      <c r="BN227" s="172">
        <f t="shared" si="69"/>
        <v>0</v>
      </c>
    </row>
    <row r="228" spans="9:66" x14ac:dyDescent="0.15">
      <c r="I228" s="258">
        <f t="shared" si="58"/>
        <v>0</v>
      </c>
      <c r="J228" s="258">
        <f t="shared" si="59"/>
        <v>0</v>
      </c>
      <c r="L228" s="172">
        <f t="shared" si="57"/>
        <v>0</v>
      </c>
      <c r="M228" s="172">
        <f t="shared" si="57"/>
        <v>0</v>
      </c>
      <c r="AB228" s="172">
        <f t="shared" si="60"/>
        <v>0</v>
      </c>
      <c r="AC228" s="172">
        <f t="shared" si="61"/>
        <v>0</v>
      </c>
      <c r="AD228" s="172">
        <f t="shared" si="62"/>
        <v>0</v>
      </c>
      <c r="AE228" s="172">
        <f t="shared" si="63"/>
        <v>0</v>
      </c>
      <c r="AF228" s="172">
        <f t="shared" si="64"/>
        <v>0</v>
      </c>
      <c r="AH228" s="258">
        <f t="shared" si="70"/>
        <v>0</v>
      </c>
      <c r="AI228" s="258">
        <f t="shared" si="70"/>
        <v>0</v>
      </c>
      <c r="BJ228" s="172">
        <f t="shared" si="65"/>
        <v>0</v>
      </c>
      <c r="BK228" s="172">
        <f t="shared" si="66"/>
        <v>0</v>
      </c>
      <c r="BL228" s="172">
        <f t="shared" si="67"/>
        <v>0</v>
      </c>
      <c r="BM228" s="172">
        <f t="shared" si="68"/>
        <v>0</v>
      </c>
      <c r="BN228" s="172">
        <f t="shared" si="69"/>
        <v>0</v>
      </c>
    </row>
    <row r="229" spans="9:66" x14ac:dyDescent="0.15">
      <c r="I229" s="258">
        <f t="shared" si="58"/>
        <v>0</v>
      </c>
      <c r="J229" s="258">
        <f t="shared" si="59"/>
        <v>0</v>
      </c>
      <c r="L229" s="172">
        <f t="shared" si="57"/>
        <v>0</v>
      </c>
      <c r="M229" s="172">
        <f t="shared" si="57"/>
        <v>0</v>
      </c>
      <c r="AB229" s="172">
        <f t="shared" si="60"/>
        <v>0</v>
      </c>
      <c r="AC229" s="172">
        <f t="shared" si="61"/>
        <v>0</v>
      </c>
      <c r="AD229" s="172">
        <f t="shared" si="62"/>
        <v>0</v>
      </c>
      <c r="AE229" s="172">
        <f t="shared" si="63"/>
        <v>0</v>
      </c>
      <c r="AF229" s="172">
        <f t="shared" si="64"/>
        <v>0</v>
      </c>
      <c r="AH229" s="258">
        <f t="shared" si="70"/>
        <v>0</v>
      </c>
      <c r="AI229" s="258">
        <f t="shared" si="70"/>
        <v>0</v>
      </c>
      <c r="BJ229" s="172">
        <f t="shared" si="65"/>
        <v>0</v>
      </c>
      <c r="BK229" s="172">
        <f t="shared" si="66"/>
        <v>0</v>
      </c>
      <c r="BL229" s="172">
        <f t="shared" si="67"/>
        <v>0</v>
      </c>
      <c r="BM229" s="172">
        <f t="shared" si="68"/>
        <v>0</v>
      </c>
      <c r="BN229" s="172">
        <f t="shared" si="69"/>
        <v>0</v>
      </c>
    </row>
    <row r="230" spans="9:66" x14ac:dyDescent="0.15">
      <c r="I230" s="258">
        <f t="shared" si="58"/>
        <v>0</v>
      </c>
      <c r="J230" s="258">
        <f t="shared" si="59"/>
        <v>0</v>
      </c>
      <c r="L230" s="172">
        <f t="shared" si="57"/>
        <v>0</v>
      </c>
      <c r="M230" s="172">
        <f t="shared" si="57"/>
        <v>0</v>
      </c>
      <c r="AB230" s="172">
        <f t="shared" si="60"/>
        <v>0</v>
      </c>
      <c r="AC230" s="172">
        <f t="shared" si="61"/>
        <v>0</v>
      </c>
      <c r="AD230" s="172">
        <f t="shared" si="62"/>
        <v>0</v>
      </c>
      <c r="AE230" s="172">
        <f t="shared" si="63"/>
        <v>0</v>
      </c>
      <c r="AF230" s="172">
        <f t="shared" si="64"/>
        <v>0</v>
      </c>
      <c r="AH230" s="258">
        <f t="shared" si="70"/>
        <v>0</v>
      </c>
      <c r="AI230" s="258">
        <f t="shared" si="70"/>
        <v>0</v>
      </c>
      <c r="BJ230" s="172">
        <f t="shared" si="65"/>
        <v>0</v>
      </c>
      <c r="BK230" s="172">
        <f t="shared" si="66"/>
        <v>0</v>
      </c>
      <c r="BL230" s="172">
        <f t="shared" si="67"/>
        <v>0</v>
      </c>
      <c r="BM230" s="172">
        <f t="shared" si="68"/>
        <v>0</v>
      </c>
      <c r="BN230" s="172">
        <f t="shared" si="69"/>
        <v>0</v>
      </c>
    </row>
    <row r="231" spans="9:66" x14ac:dyDescent="0.15">
      <c r="I231" s="258">
        <f t="shared" si="58"/>
        <v>0</v>
      </c>
      <c r="J231" s="258">
        <f t="shared" si="59"/>
        <v>0</v>
      </c>
      <c r="L231" s="172">
        <f t="shared" si="57"/>
        <v>0</v>
      </c>
      <c r="M231" s="172">
        <f t="shared" si="57"/>
        <v>0</v>
      </c>
      <c r="AB231" s="172">
        <f t="shared" si="60"/>
        <v>0</v>
      </c>
      <c r="AC231" s="172">
        <f t="shared" si="61"/>
        <v>0</v>
      </c>
      <c r="AD231" s="172">
        <f t="shared" si="62"/>
        <v>0</v>
      </c>
      <c r="AE231" s="172">
        <f t="shared" si="63"/>
        <v>0</v>
      </c>
      <c r="AF231" s="172">
        <f t="shared" si="64"/>
        <v>0</v>
      </c>
      <c r="AH231" s="258">
        <f t="shared" si="70"/>
        <v>0</v>
      </c>
      <c r="AI231" s="258">
        <f t="shared" si="70"/>
        <v>0</v>
      </c>
      <c r="BJ231" s="172">
        <f t="shared" si="65"/>
        <v>0</v>
      </c>
      <c r="BK231" s="172">
        <f t="shared" si="66"/>
        <v>0</v>
      </c>
      <c r="BL231" s="172">
        <f t="shared" si="67"/>
        <v>0</v>
      </c>
      <c r="BM231" s="172">
        <f t="shared" si="68"/>
        <v>0</v>
      </c>
      <c r="BN231" s="172">
        <f t="shared" si="69"/>
        <v>0</v>
      </c>
    </row>
    <row r="232" spans="9:66" x14ac:dyDescent="0.15">
      <c r="I232" s="258">
        <f t="shared" si="58"/>
        <v>0</v>
      </c>
      <c r="J232" s="258">
        <f t="shared" si="59"/>
        <v>0</v>
      </c>
      <c r="L232" s="172">
        <f t="shared" si="57"/>
        <v>0</v>
      </c>
      <c r="M232" s="172">
        <f t="shared" si="57"/>
        <v>0</v>
      </c>
      <c r="AB232" s="172">
        <f t="shared" si="60"/>
        <v>0</v>
      </c>
      <c r="AC232" s="172">
        <f t="shared" si="61"/>
        <v>0</v>
      </c>
      <c r="AD232" s="172">
        <f t="shared" si="62"/>
        <v>0</v>
      </c>
      <c r="AE232" s="172">
        <f t="shared" si="63"/>
        <v>0</v>
      </c>
      <c r="AF232" s="172">
        <f t="shared" si="64"/>
        <v>0</v>
      </c>
      <c r="AH232" s="258">
        <f t="shared" si="70"/>
        <v>0</v>
      </c>
      <c r="AI232" s="258">
        <f t="shared" si="70"/>
        <v>0</v>
      </c>
      <c r="BJ232" s="172">
        <f t="shared" si="65"/>
        <v>0</v>
      </c>
      <c r="BK232" s="172">
        <f t="shared" si="66"/>
        <v>0</v>
      </c>
      <c r="BL232" s="172">
        <f t="shared" si="67"/>
        <v>0</v>
      </c>
      <c r="BM232" s="172">
        <f t="shared" si="68"/>
        <v>0</v>
      </c>
      <c r="BN232" s="172">
        <f t="shared" si="69"/>
        <v>0</v>
      </c>
    </row>
    <row r="233" spans="9:66" x14ac:dyDescent="0.15">
      <c r="I233" s="258">
        <f t="shared" si="58"/>
        <v>0</v>
      </c>
      <c r="J233" s="258">
        <f t="shared" si="59"/>
        <v>0</v>
      </c>
      <c r="L233" s="172">
        <f t="shared" si="57"/>
        <v>0</v>
      </c>
      <c r="M233" s="172">
        <f t="shared" si="57"/>
        <v>0</v>
      </c>
      <c r="AB233" s="172">
        <f t="shared" si="60"/>
        <v>0</v>
      </c>
      <c r="AC233" s="172">
        <f t="shared" si="61"/>
        <v>0</v>
      </c>
      <c r="AD233" s="172">
        <f t="shared" si="62"/>
        <v>0</v>
      </c>
      <c r="AE233" s="172">
        <f t="shared" si="63"/>
        <v>0</v>
      </c>
      <c r="AF233" s="172">
        <f t="shared" si="64"/>
        <v>0</v>
      </c>
      <c r="AH233" s="258">
        <f t="shared" si="70"/>
        <v>0</v>
      </c>
      <c r="AI233" s="258">
        <f t="shared" si="70"/>
        <v>0</v>
      </c>
      <c r="BJ233" s="172">
        <f t="shared" si="65"/>
        <v>0</v>
      </c>
      <c r="BK233" s="172">
        <f t="shared" si="66"/>
        <v>0</v>
      </c>
      <c r="BL233" s="172">
        <f t="shared" si="67"/>
        <v>0</v>
      </c>
      <c r="BM233" s="172">
        <f t="shared" si="68"/>
        <v>0</v>
      </c>
      <c r="BN233" s="172">
        <f t="shared" si="69"/>
        <v>0</v>
      </c>
    </row>
    <row r="234" spans="9:66" x14ac:dyDescent="0.15">
      <c r="I234" s="258">
        <f t="shared" si="58"/>
        <v>0</v>
      </c>
      <c r="J234" s="258">
        <f t="shared" si="59"/>
        <v>0</v>
      </c>
      <c r="L234" s="172">
        <f t="shared" si="57"/>
        <v>0</v>
      </c>
      <c r="M234" s="172">
        <f t="shared" si="57"/>
        <v>0</v>
      </c>
      <c r="AB234" s="172">
        <f t="shared" si="60"/>
        <v>0</v>
      </c>
      <c r="AC234" s="172">
        <f t="shared" si="61"/>
        <v>0</v>
      </c>
      <c r="AD234" s="172">
        <f t="shared" si="62"/>
        <v>0</v>
      </c>
      <c r="AE234" s="172">
        <f t="shared" si="63"/>
        <v>0</v>
      </c>
      <c r="AF234" s="172">
        <f t="shared" si="64"/>
        <v>0</v>
      </c>
      <c r="AH234" s="258">
        <f t="shared" si="70"/>
        <v>0</v>
      </c>
      <c r="AI234" s="258">
        <f t="shared" si="70"/>
        <v>0</v>
      </c>
      <c r="BJ234" s="172">
        <f t="shared" si="65"/>
        <v>0</v>
      </c>
      <c r="BK234" s="172">
        <f t="shared" si="66"/>
        <v>0</v>
      </c>
      <c r="BL234" s="172">
        <f t="shared" si="67"/>
        <v>0</v>
      </c>
      <c r="BM234" s="172">
        <f t="shared" si="68"/>
        <v>0</v>
      </c>
      <c r="BN234" s="172">
        <f t="shared" si="69"/>
        <v>0</v>
      </c>
    </row>
    <row r="235" spans="9:66" x14ac:dyDescent="0.15">
      <c r="I235" s="258">
        <f t="shared" si="58"/>
        <v>0</v>
      </c>
      <c r="J235" s="258">
        <f t="shared" si="59"/>
        <v>0</v>
      </c>
      <c r="L235" s="172">
        <f t="shared" si="57"/>
        <v>0</v>
      </c>
      <c r="M235" s="172">
        <f t="shared" si="57"/>
        <v>0</v>
      </c>
      <c r="AB235" s="172">
        <f t="shared" si="60"/>
        <v>0</v>
      </c>
      <c r="AC235" s="172">
        <f t="shared" si="61"/>
        <v>0</v>
      </c>
      <c r="AD235" s="172">
        <f t="shared" si="62"/>
        <v>0</v>
      </c>
      <c r="AE235" s="172">
        <f t="shared" si="63"/>
        <v>0</v>
      </c>
      <c r="AF235" s="172">
        <f t="shared" si="64"/>
        <v>0</v>
      </c>
      <c r="AH235" s="258">
        <f t="shared" si="70"/>
        <v>0</v>
      </c>
      <c r="AI235" s="258">
        <f t="shared" si="70"/>
        <v>0</v>
      </c>
      <c r="BJ235" s="172">
        <f t="shared" si="65"/>
        <v>0</v>
      </c>
      <c r="BK235" s="172">
        <f t="shared" si="66"/>
        <v>0</v>
      </c>
      <c r="BL235" s="172">
        <f t="shared" si="67"/>
        <v>0</v>
      </c>
      <c r="BM235" s="172">
        <f t="shared" si="68"/>
        <v>0</v>
      </c>
      <c r="BN235" s="172">
        <f t="shared" si="69"/>
        <v>0</v>
      </c>
    </row>
    <row r="236" spans="9:66" x14ac:dyDescent="0.15">
      <c r="I236" s="258">
        <f t="shared" si="58"/>
        <v>0</v>
      </c>
      <c r="J236" s="258">
        <f t="shared" si="59"/>
        <v>0</v>
      </c>
      <c r="L236" s="172">
        <f t="shared" si="57"/>
        <v>0</v>
      </c>
      <c r="M236" s="172">
        <f t="shared" si="57"/>
        <v>0</v>
      </c>
      <c r="AB236" s="172">
        <f t="shared" si="60"/>
        <v>0</v>
      </c>
      <c r="AC236" s="172">
        <f t="shared" si="61"/>
        <v>0</v>
      </c>
      <c r="AD236" s="172">
        <f t="shared" si="62"/>
        <v>0</v>
      </c>
      <c r="AE236" s="172">
        <f t="shared" si="63"/>
        <v>0</v>
      </c>
      <c r="AF236" s="172">
        <f t="shared" si="64"/>
        <v>0</v>
      </c>
      <c r="AH236" s="258">
        <f t="shared" si="70"/>
        <v>0</v>
      </c>
      <c r="AI236" s="258">
        <f t="shared" si="70"/>
        <v>0</v>
      </c>
      <c r="BJ236" s="172">
        <f t="shared" si="65"/>
        <v>0</v>
      </c>
      <c r="BK236" s="172">
        <f t="shared" si="66"/>
        <v>0</v>
      </c>
      <c r="BL236" s="172">
        <f t="shared" si="67"/>
        <v>0</v>
      </c>
      <c r="BM236" s="172">
        <f t="shared" si="68"/>
        <v>0</v>
      </c>
      <c r="BN236" s="172">
        <f t="shared" si="69"/>
        <v>0</v>
      </c>
    </row>
    <row r="237" spans="9:66" x14ac:dyDescent="0.15">
      <c r="I237" s="258">
        <f t="shared" si="58"/>
        <v>0</v>
      </c>
      <c r="J237" s="258">
        <f t="shared" si="59"/>
        <v>0</v>
      </c>
      <c r="L237" s="172">
        <f t="shared" si="57"/>
        <v>0</v>
      </c>
      <c r="M237" s="172">
        <f t="shared" si="57"/>
        <v>0</v>
      </c>
      <c r="AB237" s="172">
        <f t="shared" si="60"/>
        <v>0</v>
      </c>
      <c r="AC237" s="172">
        <f t="shared" si="61"/>
        <v>0</v>
      </c>
      <c r="AD237" s="172">
        <f t="shared" si="62"/>
        <v>0</v>
      </c>
      <c r="AE237" s="172">
        <f t="shared" si="63"/>
        <v>0</v>
      </c>
      <c r="AF237" s="172">
        <f t="shared" si="64"/>
        <v>0</v>
      </c>
      <c r="AH237" s="258">
        <f t="shared" si="70"/>
        <v>0</v>
      </c>
      <c r="AI237" s="258">
        <f t="shared" si="70"/>
        <v>0</v>
      </c>
      <c r="BJ237" s="172">
        <f t="shared" si="65"/>
        <v>0</v>
      </c>
      <c r="BK237" s="172">
        <f t="shared" si="66"/>
        <v>0</v>
      </c>
      <c r="BL237" s="172">
        <f t="shared" si="67"/>
        <v>0</v>
      </c>
      <c r="BM237" s="172">
        <f t="shared" si="68"/>
        <v>0</v>
      </c>
      <c r="BN237" s="172">
        <f t="shared" si="69"/>
        <v>0</v>
      </c>
    </row>
    <row r="238" spans="9:66" x14ac:dyDescent="0.15">
      <c r="I238" s="258">
        <f t="shared" si="58"/>
        <v>0</v>
      </c>
      <c r="J238" s="258">
        <f t="shared" si="59"/>
        <v>0</v>
      </c>
      <c r="L238" s="172">
        <f t="shared" si="57"/>
        <v>0</v>
      </c>
      <c r="M238" s="172">
        <f t="shared" si="57"/>
        <v>0</v>
      </c>
      <c r="AB238" s="172">
        <f t="shared" si="60"/>
        <v>0</v>
      </c>
      <c r="AC238" s="172">
        <f t="shared" si="61"/>
        <v>0</v>
      </c>
      <c r="AD238" s="172">
        <f t="shared" si="62"/>
        <v>0</v>
      </c>
      <c r="AE238" s="172">
        <f t="shared" si="63"/>
        <v>0</v>
      </c>
      <c r="AF238" s="172">
        <f t="shared" si="64"/>
        <v>0</v>
      </c>
      <c r="AH238" s="258">
        <f t="shared" si="70"/>
        <v>0</v>
      </c>
      <c r="AI238" s="258">
        <f t="shared" si="70"/>
        <v>0</v>
      </c>
      <c r="BJ238" s="172">
        <f t="shared" si="65"/>
        <v>0</v>
      </c>
      <c r="BK238" s="172">
        <f t="shared" si="66"/>
        <v>0</v>
      </c>
      <c r="BL238" s="172">
        <f t="shared" si="67"/>
        <v>0</v>
      </c>
      <c r="BM238" s="172">
        <f t="shared" si="68"/>
        <v>0</v>
      </c>
      <c r="BN238" s="172">
        <f t="shared" si="69"/>
        <v>0</v>
      </c>
    </row>
    <row r="239" spans="9:66" x14ac:dyDescent="0.15">
      <c r="I239" s="258">
        <f t="shared" si="58"/>
        <v>0</v>
      </c>
      <c r="J239" s="258">
        <f t="shared" si="59"/>
        <v>0</v>
      </c>
      <c r="L239" s="172">
        <f t="shared" si="57"/>
        <v>0</v>
      </c>
      <c r="M239" s="172">
        <f t="shared" si="57"/>
        <v>0</v>
      </c>
      <c r="AB239" s="172">
        <f t="shared" si="60"/>
        <v>0</v>
      </c>
      <c r="AC239" s="172">
        <f t="shared" si="61"/>
        <v>0</v>
      </c>
      <c r="AD239" s="172">
        <f t="shared" si="62"/>
        <v>0</v>
      </c>
      <c r="AE239" s="172">
        <f t="shared" si="63"/>
        <v>0</v>
      </c>
      <c r="AF239" s="172">
        <f t="shared" si="64"/>
        <v>0</v>
      </c>
      <c r="AH239" s="258">
        <f t="shared" si="70"/>
        <v>0</v>
      </c>
      <c r="AI239" s="258">
        <f t="shared" si="70"/>
        <v>0</v>
      </c>
      <c r="BJ239" s="172">
        <f t="shared" si="65"/>
        <v>0</v>
      </c>
      <c r="BK239" s="172">
        <f t="shared" si="66"/>
        <v>0</v>
      </c>
      <c r="BL239" s="172">
        <f t="shared" si="67"/>
        <v>0</v>
      </c>
      <c r="BM239" s="172">
        <f t="shared" si="68"/>
        <v>0</v>
      </c>
      <c r="BN239" s="172">
        <f t="shared" si="69"/>
        <v>0</v>
      </c>
    </row>
    <row r="240" spans="9:66" x14ac:dyDescent="0.15">
      <c r="I240" s="258">
        <f t="shared" si="58"/>
        <v>0</v>
      </c>
      <c r="J240" s="258">
        <f t="shared" si="59"/>
        <v>0</v>
      </c>
      <c r="L240" s="172">
        <f t="shared" si="57"/>
        <v>0</v>
      </c>
      <c r="M240" s="172">
        <f t="shared" si="57"/>
        <v>0</v>
      </c>
      <c r="AB240" s="172">
        <f t="shared" si="60"/>
        <v>0</v>
      </c>
      <c r="AC240" s="172">
        <f t="shared" si="61"/>
        <v>0</v>
      </c>
      <c r="AD240" s="172">
        <f t="shared" si="62"/>
        <v>0</v>
      </c>
      <c r="AE240" s="172">
        <f t="shared" si="63"/>
        <v>0</v>
      </c>
      <c r="AF240" s="172">
        <f t="shared" si="64"/>
        <v>0</v>
      </c>
      <c r="AH240" s="258">
        <f t="shared" si="70"/>
        <v>0</v>
      </c>
      <c r="AI240" s="258">
        <f t="shared" si="70"/>
        <v>0</v>
      </c>
      <c r="BJ240" s="172">
        <f t="shared" si="65"/>
        <v>0</v>
      </c>
      <c r="BK240" s="172">
        <f t="shared" si="66"/>
        <v>0</v>
      </c>
      <c r="BL240" s="172">
        <f t="shared" si="67"/>
        <v>0</v>
      </c>
      <c r="BM240" s="172">
        <f t="shared" si="68"/>
        <v>0</v>
      </c>
      <c r="BN240" s="172">
        <f t="shared" si="69"/>
        <v>0</v>
      </c>
    </row>
    <row r="241" spans="9:66" x14ac:dyDescent="0.15">
      <c r="I241" s="258">
        <f t="shared" si="58"/>
        <v>0</v>
      </c>
      <c r="J241" s="258">
        <f t="shared" si="59"/>
        <v>0</v>
      </c>
      <c r="L241" s="172">
        <f t="shared" si="57"/>
        <v>0</v>
      </c>
      <c r="M241" s="172">
        <f t="shared" si="57"/>
        <v>0</v>
      </c>
      <c r="AB241" s="172">
        <f t="shared" si="60"/>
        <v>0</v>
      </c>
      <c r="AC241" s="172">
        <f t="shared" si="61"/>
        <v>0</v>
      </c>
      <c r="AD241" s="172">
        <f t="shared" si="62"/>
        <v>0</v>
      </c>
      <c r="AE241" s="172">
        <f t="shared" si="63"/>
        <v>0</v>
      </c>
      <c r="AF241" s="172">
        <f t="shared" si="64"/>
        <v>0</v>
      </c>
      <c r="AH241" s="258">
        <f t="shared" si="70"/>
        <v>0</v>
      </c>
      <c r="AI241" s="258">
        <f t="shared" si="70"/>
        <v>0</v>
      </c>
      <c r="BJ241" s="172">
        <f t="shared" si="65"/>
        <v>0</v>
      </c>
      <c r="BK241" s="172">
        <f t="shared" si="66"/>
        <v>0</v>
      </c>
      <c r="BL241" s="172">
        <f t="shared" si="67"/>
        <v>0</v>
      </c>
      <c r="BM241" s="172">
        <f t="shared" si="68"/>
        <v>0</v>
      </c>
      <c r="BN241" s="172">
        <f t="shared" si="69"/>
        <v>0</v>
      </c>
    </row>
    <row r="242" spans="9:66" x14ac:dyDescent="0.15">
      <c r="I242" s="258">
        <f t="shared" si="58"/>
        <v>0</v>
      </c>
      <c r="J242" s="258">
        <f t="shared" si="59"/>
        <v>0</v>
      </c>
      <c r="L242" s="172">
        <f t="shared" si="57"/>
        <v>0</v>
      </c>
      <c r="M242" s="172">
        <f t="shared" si="57"/>
        <v>0</v>
      </c>
      <c r="AB242" s="172">
        <f t="shared" si="60"/>
        <v>0</v>
      </c>
      <c r="AC242" s="172">
        <f t="shared" si="61"/>
        <v>0</v>
      </c>
      <c r="AD242" s="172">
        <f t="shared" si="62"/>
        <v>0</v>
      </c>
      <c r="AE242" s="172">
        <f t="shared" si="63"/>
        <v>0</v>
      </c>
      <c r="AF242" s="172">
        <f t="shared" si="64"/>
        <v>0</v>
      </c>
      <c r="AH242" s="258">
        <f t="shared" si="70"/>
        <v>0</v>
      </c>
      <c r="AI242" s="258">
        <f t="shared" si="70"/>
        <v>0</v>
      </c>
      <c r="BJ242" s="172">
        <f t="shared" si="65"/>
        <v>0</v>
      </c>
      <c r="BK242" s="172">
        <f t="shared" si="66"/>
        <v>0</v>
      </c>
      <c r="BL242" s="172">
        <f t="shared" si="67"/>
        <v>0</v>
      </c>
      <c r="BM242" s="172">
        <f t="shared" si="68"/>
        <v>0</v>
      </c>
      <c r="BN242" s="172">
        <f t="shared" si="69"/>
        <v>0</v>
      </c>
    </row>
    <row r="243" spans="9:66" x14ac:dyDescent="0.15">
      <c r="I243" s="258">
        <f t="shared" si="58"/>
        <v>0</v>
      </c>
      <c r="J243" s="258">
        <f t="shared" si="59"/>
        <v>0</v>
      </c>
      <c r="L243" s="172">
        <f t="shared" si="57"/>
        <v>0</v>
      </c>
      <c r="M243" s="172">
        <f t="shared" si="57"/>
        <v>0</v>
      </c>
      <c r="AB243" s="172">
        <f t="shared" si="60"/>
        <v>0</v>
      </c>
      <c r="AC243" s="172">
        <f t="shared" si="61"/>
        <v>0</v>
      </c>
      <c r="AD243" s="172">
        <f t="shared" si="62"/>
        <v>0</v>
      </c>
      <c r="AE243" s="172">
        <f t="shared" si="63"/>
        <v>0</v>
      </c>
      <c r="AF243" s="172">
        <f t="shared" si="64"/>
        <v>0</v>
      </c>
      <c r="AH243" s="258">
        <f t="shared" si="70"/>
        <v>0</v>
      </c>
      <c r="AI243" s="258">
        <f t="shared" si="70"/>
        <v>0</v>
      </c>
      <c r="BJ243" s="172">
        <f t="shared" si="65"/>
        <v>0</v>
      </c>
      <c r="BK243" s="172">
        <f t="shared" si="66"/>
        <v>0</v>
      </c>
      <c r="BL243" s="172">
        <f t="shared" si="67"/>
        <v>0</v>
      </c>
      <c r="BM243" s="172">
        <f t="shared" si="68"/>
        <v>0</v>
      </c>
      <c r="BN243" s="172">
        <f t="shared" si="69"/>
        <v>0</v>
      </c>
    </row>
    <row r="244" spans="9:66" x14ac:dyDescent="0.15">
      <c r="I244" s="258">
        <f t="shared" si="58"/>
        <v>0</v>
      </c>
      <c r="J244" s="258">
        <f t="shared" si="59"/>
        <v>0</v>
      </c>
      <c r="L244" s="172">
        <f t="shared" si="57"/>
        <v>0</v>
      </c>
      <c r="M244" s="172">
        <f t="shared" si="57"/>
        <v>0</v>
      </c>
      <c r="AB244" s="172">
        <f t="shared" si="60"/>
        <v>0</v>
      </c>
      <c r="AC244" s="172">
        <f t="shared" si="61"/>
        <v>0</v>
      </c>
      <c r="AD244" s="172">
        <f t="shared" si="62"/>
        <v>0</v>
      </c>
      <c r="AE244" s="172">
        <f t="shared" si="63"/>
        <v>0</v>
      </c>
      <c r="AF244" s="172">
        <f t="shared" si="64"/>
        <v>0</v>
      </c>
      <c r="AH244" s="258">
        <f t="shared" si="70"/>
        <v>0</v>
      </c>
      <c r="AI244" s="258">
        <f t="shared" si="70"/>
        <v>0</v>
      </c>
      <c r="BJ244" s="172">
        <f t="shared" si="65"/>
        <v>0</v>
      </c>
      <c r="BK244" s="172">
        <f t="shared" si="66"/>
        <v>0</v>
      </c>
      <c r="BL244" s="172">
        <f t="shared" si="67"/>
        <v>0</v>
      </c>
      <c r="BM244" s="172">
        <f t="shared" si="68"/>
        <v>0</v>
      </c>
      <c r="BN244" s="172">
        <f t="shared" si="69"/>
        <v>0</v>
      </c>
    </row>
    <row r="245" spans="9:66" x14ac:dyDescent="0.15">
      <c r="I245" s="258">
        <f t="shared" si="58"/>
        <v>0</v>
      </c>
      <c r="J245" s="258">
        <f t="shared" si="59"/>
        <v>0</v>
      </c>
      <c r="L245" s="172">
        <f t="shared" si="57"/>
        <v>0</v>
      </c>
      <c r="M245" s="172">
        <f t="shared" si="57"/>
        <v>0</v>
      </c>
      <c r="AB245" s="172">
        <f t="shared" si="60"/>
        <v>0</v>
      </c>
      <c r="AC245" s="172">
        <f t="shared" si="61"/>
        <v>0</v>
      </c>
      <c r="AD245" s="172">
        <f t="shared" si="62"/>
        <v>0</v>
      </c>
      <c r="AE245" s="172">
        <f t="shared" si="63"/>
        <v>0</v>
      </c>
      <c r="AF245" s="172">
        <f t="shared" si="64"/>
        <v>0</v>
      </c>
      <c r="AH245" s="258">
        <f t="shared" si="70"/>
        <v>0</v>
      </c>
      <c r="AI245" s="258">
        <f t="shared" si="70"/>
        <v>0</v>
      </c>
      <c r="BJ245" s="172">
        <f t="shared" si="65"/>
        <v>0</v>
      </c>
      <c r="BK245" s="172">
        <f t="shared" si="66"/>
        <v>0</v>
      </c>
      <c r="BL245" s="172">
        <f t="shared" si="67"/>
        <v>0</v>
      </c>
      <c r="BM245" s="172">
        <f t="shared" si="68"/>
        <v>0</v>
      </c>
      <c r="BN245" s="172">
        <f t="shared" si="69"/>
        <v>0</v>
      </c>
    </row>
    <row r="246" spans="9:66" x14ac:dyDescent="0.15">
      <c r="I246" s="258">
        <f t="shared" si="58"/>
        <v>0</v>
      </c>
      <c r="J246" s="258">
        <f t="shared" si="59"/>
        <v>0</v>
      </c>
      <c r="L246" s="172">
        <f t="shared" si="57"/>
        <v>0</v>
      </c>
      <c r="M246" s="172">
        <f t="shared" si="57"/>
        <v>0</v>
      </c>
      <c r="AB246" s="172">
        <f t="shared" si="60"/>
        <v>0</v>
      </c>
      <c r="AC246" s="172">
        <f t="shared" si="61"/>
        <v>0</v>
      </c>
      <c r="AD246" s="172">
        <f t="shared" si="62"/>
        <v>0</v>
      </c>
      <c r="AE246" s="172">
        <f t="shared" si="63"/>
        <v>0</v>
      </c>
      <c r="AF246" s="172">
        <f t="shared" si="64"/>
        <v>0</v>
      </c>
      <c r="AH246" s="258">
        <f t="shared" si="70"/>
        <v>0</v>
      </c>
      <c r="AI246" s="258">
        <f t="shared" si="70"/>
        <v>0</v>
      </c>
      <c r="BJ246" s="172">
        <f t="shared" si="65"/>
        <v>0</v>
      </c>
      <c r="BK246" s="172">
        <f t="shared" si="66"/>
        <v>0</v>
      </c>
      <c r="BL246" s="172">
        <f t="shared" si="67"/>
        <v>0</v>
      </c>
      <c r="BM246" s="172">
        <f t="shared" si="68"/>
        <v>0</v>
      </c>
      <c r="BN246" s="172">
        <f t="shared" si="69"/>
        <v>0</v>
      </c>
    </row>
    <row r="247" spans="9:66" x14ac:dyDescent="0.15">
      <c r="I247" s="258">
        <f t="shared" si="58"/>
        <v>0</v>
      </c>
      <c r="J247" s="258">
        <f t="shared" si="59"/>
        <v>0</v>
      </c>
      <c r="L247" s="172">
        <f t="shared" si="57"/>
        <v>0</v>
      </c>
      <c r="M247" s="172">
        <f t="shared" si="57"/>
        <v>0</v>
      </c>
      <c r="AB247" s="172">
        <f t="shared" si="60"/>
        <v>0</v>
      </c>
      <c r="AC247" s="172">
        <f t="shared" si="61"/>
        <v>0</v>
      </c>
      <c r="AD247" s="172">
        <f t="shared" si="62"/>
        <v>0</v>
      </c>
      <c r="AE247" s="172">
        <f t="shared" si="63"/>
        <v>0</v>
      </c>
      <c r="AF247" s="172">
        <f t="shared" si="64"/>
        <v>0</v>
      </c>
      <c r="AH247" s="258">
        <f t="shared" si="70"/>
        <v>0</v>
      </c>
      <c r="AI247" s="258">
        <f t="shared" si="70"/>
        <v>0</v>
      </c>
      <c r="BJ247" s="172">
        <f t="shared" si="65"/>
        <v>0</v>
      </c>
      <c r="BK247" s="172">
        <f t="shared" si="66"/>
        <v>0</v>
      </c>
      <c r="BL247" s="172">
        <f t="shared" si="67"/>
        <v>0</v>
      </c>
      <c r="BM247" s="172">
        <f t="shared" si="68"/>
        <v>0</v>
      </c>
      <c r="BN247" s="172">
        <f t="shared" si="69"/>
        <v>0</v>
      </c>
    </row>
    <row r="248" spans="9:66" x14ac:dyDescent="0.15">
      <c r="I248" s="258">
        <f t="shared" si="58"/>
        <v>0</v>
      </c>
      <c r="J248" s="258">
        <f t="shared" si="59"/>
        <v>0</v>
      </c>
      <c r="L248" s="172">
        <f t="shared" si="57"/>
        <v>0</v>
      </c>
      <c r="M248" s="172">
        <f t="shared" si="57"/>
        <v>0</v>
      </c>
      <c r="AB248" s="172">
        <f t="shared" si="60"/>
        <v>0</v>
      </c>
      <c r="AC248" s="172">
        <f t="shared" si="61"/>
        <v>0</v>
      </c>
      <c r="AD248" s="172">
        <f t="shared" si="62"/>
        <v>0</v>
      </c>
      <c r="AE248" s="172">
        <f t="shared" si="63"/>
        <v>0</v>
      </c>
      <c r="AF248" s="172">
        <f t="shared" si="64"/>
        <v>0</v>
      </c>
      <c r="AH248" s="258">
        <f t="shared" si="70"/>
        <v>0</v>
      </c>
      <c r="AI248" s="258">
        <f t="shared" si="70"/>
        <v>0</v>
      </c>
      <c r="BJ248" s="172">
        <f t="shared" si="65"/>
        <v>0</v>
      </c>
      <c r="BK248" s="172">
        <f t="shared" si="66"/>
        <v>0</v>
      </c>
      <c r="BL248" s="172">
        <f t="shared" si="67"/>
        <v>0</v>
      </c>
      <c r="BM248" s="172">
        <f t="shared" si="68"/>
        <v>0</v>
      </c>
      <c r="BN248" s="172">
        <f t="shared" si="69"/>
        <v>0</v>
      </c>
    </row>
    <row r="249" spans="9:66" x14ac:dyDescent="0.15">
      <c r="I249" s="258">
        <f t="shared" si="58"/>
        <v>0</v>
      </c>
      <c r="J249" s="258">
        <f t="shared" si="59"/>
        <v>0</v>
      </c>
      <c r="L249" s="172">
        <f t="shared" si="57"/>
        <v>0</v>
      </c>
      <c r="M249" s="172">
        <f t="shared" si="57"/>
        <v>0</v>
      </c>
      <c r="AB249" s="172">
        <f t="shared" si="60"/>
        <v>0</v>
      </c>
      <c r="AC249" s="172">
        <f t="shared" si="61"/>
        <v>0</v>
      </c>
      <c r="AD249" s="172">
        <f t="shared" si="62"/>
        <v>0</v>
      </c>
      <c r="AE249" s="172">
        <f t="shared" si="63"/>
        <v>0</v>
      </c>
      <c r="AF249" s="172">
        <f t="shared" si="64"/>
        <v>0</v>
      </c>
      <c r="AH249" s="258">
        <f t="shared" si="70"/>
        <v>0</v>
      </c>
      <c r="AI249" s="258">
        <f t="shared" si="70"/>
        <v>0</v>
      </c>
      <c r="BJ249" s="172">
        <f t="shared" si="65"/>
        <v>0</v>
      </c>
      <c r="BK249" s="172">
        <f t="shared" si="66"/>
        <v>0</v>
      </c>
      <c r="BL249" s="172">
        <f t="shared" si="67"/>
        <v>0</v>
      </c>
      <c r="BM249" s="172">
        <f t="shared" si="68"/>
        <v>0</v>
      </c>
      <c r="BN249" s="172">
        <f t="shared" si="69"/>
        <v>0</v>
      </c>
    </row>
    <row r="250" spans="9:66" x14ac:dyDescent="0.15">
      <c r="I250" s="258">
        <f t="shared" si="58"/>
        <v>0</v>
      </c>
      <c r="J250" s="258">
        <f t="shared" si="59"/>
        <v>0</v>
      </c>
      <c r="L250" s="172">
        <f t="shared" si="57"/>
        <v>0</v>
      </c>
      <c r="M250" s="172">
        <f t="shared" si="57"/>
        <v>0</v>
      </c>
      <c r="AB250" s="172">
        <f t="shared" si="60"/>
        <v>0</v>
      </c>
      <c r="AC250" s="172">
        <f t="shared" si="61"/>
        <v>0</v>
      </c>
      <c r="AD250" s="172">
        <f t="shared" si="62"/>
        <v>0</v>
      </c>
      <c r="AE250" s="172">
        <f t="shared" si="63"/>
        <v>0</v>
      </c>
      <c r="AF250" s="172">
        <f t="shared" si="64"/>
        <v>0</v>
      </c>
      <c r="AH250" s="258">
        <f t="shared" si="70"/>
        <v>0</v>
      </c>
      <c r="AI250" s="258">
        <f t="shared" si="70"/>
        <v>0</v>
      </c>
      <c r="BJ250" s="172">
        <f t="shared" si="65"/>
        <v>0</v>
      </c>
      <c r="BK250" s="172">
        <f t="shared" si="66"/>
        <v>0</v>
      </c>
      <c r="BL250" s="172">
        <f t="shared" si="67"/>
        <v>0</v>
      </c>
      <c r="BM250" s="172">
        <f t="shared" si="68"/>
        <v>0</v>
      </c>
      <c r="BN250" s="172">
        <f t="shared" si="69"/>
        <v>0</v>
      </c>
    </row>
    <row r="251" spans="9:66" x14ac:dyDescent="0.15">
      <c r="I251" s="258">
        <f t="shared" si="58"/>
        <v>0</v>
      </c>
      <c r="J251" s="258">
        <f t="shared" si="59"/>
        <v>0</v>
      </c>
      <c r="L251" s="172">
        <f t="shared" si="57"/>
        <v>0</v>
      </c>
      <c r="M251" s="172">
        <f t="shared" si="57"/>
        <v>0</v>
      </c>
      <c r="AB251" s="172">
        <f t="shared" si="60"/>
        <v>0</v>
      </c>
      <c r="AC251" s="172">
        <f t="shared" si="61"/>
        <v>0</v>
      </c>
      <c r="AD251" s="172">
        <f t="shared" si="62"/>
        <v>0</v>
      </c>
      <c r="AE251" s="172">
        <f t="shared" si="63"/>
        <v>0</v>
      </c>
      <c r="AF251" s="172">
        <f t="shared" si="64"/>
        <v>0</v>
      </c>
      <c r="AH251" s="258">
        <f t="shared" si="70"/>
        <v>0</v>
      </c>
      <c r="AI251" s="258">
        <f t="shared" si="70"/>
        <v>0</v>
      </c>
      <c r="BJ251" s="172">
        <f t="shared" si="65"/>
        <v>0</v>
      </c>
      <c r="BK251" s="172">
        <f t="shared" si="66"/>
        <v>0</v>
      </c>
      <c r="BL251" s="172">
        <f t="shared" si="67"/>
        <v>0</v>
      </c>
      <c r="BM251" s="172">
        <f t="shared" si="68"/>
        <v>0</v>
      </c>
      <c r="BN251" s="172">
        <f t="shared" si="69"/>
        <v>0</v>
      </c>
    </row>
    <row r="252" spans="9:66" x14ac:dyDescent="0.15">
      <c r="I252" s="258">
        <f t="shared" si="58"/>
        <v>0</v>
      </c>
      <c r="J252" s="258">
        <f t="shared" si="59"/>
        <v>0</v>
      </c>
      <c r="L252" s="172">
        <f t="shared" si="57"/>
        <v>0</v>
      </c>
      <c r="M252" s="172">
        <f t="shared" si="57"/>
        <v>0</v>
      </c>
      <c r="AB252" s="172">
        <f t="shared" si="60"/>
        <v>0</v>
      </c>
      <c r="AC252" s="172">
        <f t="shared" si="61"/>
        <v>0</v>
      </c>
      <c r="AD252" s="172">
        <f t="shared" si="62"/>
        <v>0</v>
      </c>
      <c r="AE252" s="172">
        <f t="shared" si="63"/>
        <v>0</v>
      </c>
      <c r="AF252" s="172">
        <f t="shared" si="64"/>
        <v>0</v>
      </c>
      <c r="AH252" s="258">
        <f t="shared" si="70"/>
        <v>0</v>
      </c>
      <c r="AI252" s="258">
        <f t="shared" si="70"/>
        <v>0</v>
      </c>
      <c r="BJ252" s="172">
        <f t="shared" si="65"/>
        <v>0</v>
      </c>
      <c r="BK252" s="172">
        <f t="shared" si="66"/>
        <v>0</v>
      </c>
      <c r="BL252" s="172">
        <f t="shared" si="67"/>
        <v>0</v>
      </c>
      <c r="BM252" s="172">
        <f t="shared" si="68"/>
        <v>0</v>
      </c>
      <c r="BN252" s="172">
        <f t="shared" si="69"/>
        <v>0</v>
      </c>
    </row>
    <row r="253" spans="9:66" x14ac:dyDescent="0.15">
      <c r="I253" s="258">
        <f t="shared" si="58"/>
        <v>0</v>
      </c>
      <c r="J253" s="258">
        <f t="shared" si="59"/>
        <v>0</v>
      </c>
      <c r="L253" s="172">
        <f t="shared" si="57"/>
        <v>0</v>
      </c>
      <c r="M253" s="172">
        <f t="shared" si="57"/>
        <v>0</v>
      </c>
      <c r="AB253" s="172">
        <f t="shared" si="60"/>
        <v>0</v>
      </c>
      <c r="AC253" s="172">
        <f t="shared" si="61"/>
        <v>0</v>
      </c>
      <c r="AD253" s="172">
        <f t="shared" si="62"/>
        <v>0</v>
      </c>
      <c r="AE253" s="172">
        <f t="shared" si="63"/>
        <v>0</v>
      </c>
      <c r="AF253" s="172">
        <f t="shared" si="64"/>
        <v>0</v>
      </c>
      <c r="AH253" s="258">
        <f t="shared" si="70"/>
        <v>0</v>
      </c>
      <c r="AI253" s="258">
        <f t="shared" si="70"/>
        <v>0</v>
      </c>
      <c r="BJ253" s="172">
        <f t="shared" si="65"/>
        <v>0</v>
      </c>
      <c r="BK253" s="172">
        <f t="shared" si="66"/>
        <v>0</v>
      </c>
      <c r="BL253" s="172">
        <f t="shared" si="67"/>
        <v>0</v>
      </c>
      <c r="BM253" s="172">
        <f t="shared" si="68"/>
        <v>0</v>
      </c>
      <c r="BN253" s="172">
        <f t="shared" si="69"/>
        <v>0</v>
      </c>
    </row>
    <row r="254" spans="9:66" x14ac:dyDescent="0.15">
      <c r="I254" s="258">
        <f t="shared" si="58"/>
        <v>0</v>
      </c>
      <c r="J254" s="258">
        <f t="shared" si="59"/>
        <v>0</v>
      </c>
      <c r="L254" s="172">
        <f t="shared" si="57"/>
        <v>0</v>
      </c>
      <c r="M254" s="172">
        <f t="shared" si="57"/>
        <v>0</v>
      </c>
      <c r="AB254" s="172">
        <f t="shared" si="60"/>
        <v>0</v>
      </c>
      <c r="AC254" s="172">
        <f t="shared" si="61"/>
        <v>0</v>
      </c>
      <c r="AD254" s="172">
        <f t="shared" si="62"/>
        <v>0</v>
      </c>
      <c r="AE254" s="172">
        <f t="shared" si="63"/>
        <v>0</v>
      </c>
      <c r="AF254" s="172">
        <f t="shared" si="64"/>
        <v>0</v>
      </c>
      <c r="AH254" s="258">
        <f t="shared" si="70"/>
        <v>0</v>
      </c>
      <c r="AI254" s="258">
        <f t="shared" si="70"/>
        <v>0</v>
      </c>
      <c r="BJ254" s="172">
        <f t="shared" si="65"/>
        <v>0</v>
      </c>
      <c r="BK254" s="172">
        <f t="shared" si="66"/>
        <v>0</v>
      </c>
      <c r="BL254" s="172">
        <f t="shared" si="67"/>
        <v>0</v>
      </c>
      <c r="BM254" s="172">
        <f t="shared" si="68"/>
        <v>0</v>
      </c>
      <c r="BN254" s="172">
        <f t="shared" si="69"/>
        <v>0</v>
      </c>
    </row>
    <row r="255" spans="9:66" x14ac:dyDescent="0.15">
      <c r="I255" s="258">
        <f t="shared" si="58"/>
        <v>0</v>
      </c>
      <c r="J255" s="258">
        <f t="shared" si="59"/>
        <v>0</v>
      </c>
      <c r="L255" s="172">
        <f t="shared" si="57"/>
        <v>0</v>
      </c>
      <c r="M255" s="172">
        <f t="shared" si="57"/>
        <v>0</v>
      </c>
      <c r="AB255" s="172">
        <f t="shared" si="60"/>
        <v>0</v>
      </c>
      <c r="AC255" s="172">
        <f t="shared" si="61"/>
        <v>0</v>
      </c>
      <c r="AD255" s="172">
        <f t="shared" si="62"/>
        <v>0</v>
      </c>
      <c r="AE255" s="172">
        <f t="shared" si="63"/>
        <v>0</v>
      </c>
      <c r="AF255" s="172">
        <f t="shared" si="64"/>
        <v>0</v>
      </c>
      <c r="AH255" s="258">
        <f t="shared" si="70"/>
        <v>0</v>
      </c>
      <c r="AI255" s="258">
        <f t="shared" si="70"/>
        <v>0</v>
      </c>
      <c r="BJ255" s="172">
        <f t="shared" si="65"/>
        <v>0</v>
      </c>
      <c r="BK255" s="172">
        <f t="shared" si="66"/>
        <v>0</v>
      </c>
      <c r="BL255" s="172">
        <f t="shared" si="67"/>
        <v>0</v>
      </c>
      <c r="BM255" s="172">
        <f t="shared" si="68"/>
        <v>0</v>
      </c>
      <c r="BN255" s="172">
        <f t="shared" si="69"/>
        <v>0</v>
      </c>
    </row>
    <row r="256" spans="9:66" x14ac:dyDescent="0.15">
      <c r="I256" s="258">
        <f t="shared" si="58"/>
        <v>0</v>
      </c>
      <c r="J256" s="258">
        <f t="shared" si="59"/>
        <v>0</v>
      </c>
      <c r="L256" s="172">
        <f t="shared" si="57"/>
        <v>0</v>
      </c>
      <c r="M256" s="172">
        <f t="shared" si="57"/>
        <v>0</v>
      </c>
      <c r="AB256" s="172">
        <f t="shared" si="60"/>
        <v>0</v>
      </c>
      <c r="AC256" s="172">
        <f t="shared" si="61"/>
        <v>0</v>
      </c>
      <c r="AD256" s="172">
        <f t="shared" si="62"/>
        <v>0</v>
      </c>
      <c r="AE256" s="172">
        <f t="shared" si="63"/>
        <v>0</v>
      </c>
      <c r="AF256" s="172">
        <f t="shared" si="64"/>
        <v>0</v>
      </c>
      <c r="AH256" s="258">
        <f t="shared" si="70"/>
        <v>0</v>
      </c>
      <c r="AI256" s="258">
        <f t="shared" si="70"/>
        <v>0</v>
      </c>
      <c r="BJ256" s="172">
        <f t="shared" si="65"/>
        <v>0</v>
      </c>
      <c r="BK256" s="172">
        <f t="shared" si="66"/>
        <v>0</v>
      </c>
      <c r="BL256" s="172">
        <f t="shared" si="67"/>
        <v>0</v>
      </c>
      <c r="BM256" s="172">
        <f t="shared" si="68"/>
        <v>0</v>
      </c>
      <c r="BN256" s="172">
        <f t="shared" si="69"/>
        <v>0</v>
      </c>
    </row>
    <row r="257" spans="9:66" x14ac:dyDescent="0.15">
      <c r="I257" s="258">
        <f t="shared" si="58"/>
        <v>0</v>
      </c>
      <c r="J257" s="258">
        <f t="shared" si="59"/>
        <v>0</v>
      </c>
      <c r="L257" s="172">
        <f t="shared" si="57"/>
        <v>0</v>
      </c>
      <c r="M257" s="172">
        <f t="shared" si="57"/>
        <v>0</v>
      </c>
      <c r="AB257" s="172">
        <f t="shared" si="60"/>
        <v>0</v>
      </c>
      <c r="AC257" s="172">
        <f t="shared" si="61"/>
        <v>0</v>
      </c>
      <c r="AD257" s="172">
        <f t="shared" si="62"/>
        <v>0</v>
      </c>
      <c r="AE257" s="172">
        <f t="shared" si="63"/>
        <v>0</v>
      </c>
      <c r="AF257" s="172">
        <f t="shared" si="64"/>
        <v>0</v>
      </c>
      <c r="AH257" s="258">
        <f t="shared" si="70"/>
        <v>0</v>
      </c>
      <c r="AI257" s="258">
        <f t="shared" si="70"/>
        <v>0</v>
      </c>
      <c r="BJ257" s="172">
        <f t="shared" si="65"/>
        <v>0</v>
      </c>
      <c r="BK257" s="172">
        <f t="shared" si="66"/>
        <v>0</v>
      </c>
      <c r="BL257" s="172">
        <f t="shared" si="67"/>
        <v>0</v>
      </c>
      <c r="BM257" s="172">
        <f t="shared" si="68"/>
        <v>0</v>
      </c>
      <c r="BN257" s="172">
        <f t="shared" si="69"/>
        <v>0</v>
      </c>
    </row>
    <row r="258" spans="9:66" x14ac:dyDescent="0.15">
      <c r="I258" s="258">
        <f t="shared" si="58"/>
        <v>0</v>
      </c>
      <c r="J258" s="258">
        <f t="shared" si="59"/>
        <v>0</v>
      </c>
      <c r="L258" s="172">
        <f t="shared" si="57"/>
        <v>0</v>
      </c>
      <c r="M258" s="172">
        <f t="shared" si="57"/>
        <v>0</v>
      </c>
      <c r="AB258" s="172">
        <f t="shared" si="60"/>
        <v>0</v>
      </c>
      <c r="AC258" s="172">
        <f t="shared" si="61"/>
        <v>0</v>
      </c>
      <c r="AD258" s="172">
        <f t="shared" si="62"/>
        <v>0</v>
      </c>
      <c r="AE258" s="172">
        <f t="shared" si="63"/>
        <v>0</v>
      </c>
      <c r="AF258" s="172">
        <f t="shared" si="64"/>
        <v>0</v>
      </c>
      <c r="AH258" s="258">
        <f t="shared" si="70"/>
        <v>0</v>
      </c>
      <c r="AI258" s="258">
        <f t="shared" si="70"/>
        <v>0</v>
      </c>
      <c r="BJ258" s="172">
        <f t="shared" si="65"/>
        <v>0</v>
      </c>
      <c r="BK258" s="172">
        <f t="shared" si="66"/>
        <v>0</v>
      </c>
      <c r="BL258" s="172">
        <f t="shared" si="67"/>
        <v>0</v>
      </c>
      <c r="BM258" s="172">
        <f t="shared" si="68"/>
        <v>0</v>
      </c>
      <c r="BN258" s="172">
        <f t="shared" si="69"/>
        <v>0</v>
      </c>
    </row>
    <row r="259" spans="9:66" x14ac:dyDescent="0.15">
      <c r="I259" s="258">
        <f t="shared" si="58"/>
        <v>0</v>
      </c>
      <c r="J259" s="258">
        <f t="shared" si="59"/>
        <v>0</v>
      </c>
      <c r="L259" s="172">
        <f t="shared" si="57"/>
        <v>0</v>
      </c>
      <c r="M259" s="172">
        <f t="shared" si="57"/>
        <v>0</v>
      </c>
      <c r="AB259" s="172">
        <f t="shared" si="60"/>
        <v>0</v>
      </c>
      <c r="AC259" s="172">
        <f t="shared" si="61"/>
        <v>0</v>
      </c>
      <c r="AD259" s="172">
        <f t="shared" si="62"/>
        <v>0</v>
      </c>
      <c r="AE259" s="172">
        <f t="shared" si="63"/>
        <v>0</v>
      </c>
      <c r="AF259" s="172">
        <f t="shared" si="64"/>
        <v>0</v>
      </c>
      <c r="AH259" s="258">
        <f t="shared" si="70"/>
        <v>0</v>
      </c>
      <c r="AI259" s="258">
        <f t="shared" si="70"/>
        <v>0</v>
      </c>
      <c r="BJ259" s="172">
        <f t="shared" si="65"/>
        <v>0</v>
      </c>
      <c r="BK259" s="172">
        <f t="shared" si="66"/>
        <v>0</v>
      </c>
      <c r="BL259" s="172">
        <f t="shared" si="67"/>
        <v>0</v>
      </c>
      <c r="BM259" s="172">
        <f t="shared" si="68"/>
        <v>0</v>
      </c>
      <c r="BN259" s="172">
        <f t="shared" si="69"/>
        <v>0</v>
      </c>
    </row>
    <row r="260" spans="9:66" x14ac:dyDescent="0.15">
      <c r="I260" s="258">
        <f t="shared" si="58"/>
        <v>0</v>
      </c>
      <c r="J260" s="258">
        <f t="shared" si="59"/>
        <v>0</v>
      </c>
      <c r="L260" s="172">
        <f t="shared" si="57"/>
        <v>0</v>
      </c>
      <c r="M260" s="172">
        <f t="shared" si="57"/>
        <v>0</v>
      </c>
      <c r="AB260" s="172">
        <f t="shared" si="60"/>
        <v>0</v>
      </c>
      <c r="AC260" s="172">
        <f t="shared" si="61"/>
        <v>0</v>
      </c>
      <c r="AD260" s="172">
        <f t="shared" si="62"/>
        <v>0</v>
      </c>
      <c r="AE260" s="172">
        <f t="shared" si="63"/>
        <v>0</v>
      </c>
      <c r="AF260" s="172">
        <f t="shared" si="64"/>
        <v>0</v>
      </c>
      <c r="AH260" s="258">
        <f t="shared" si="70"/>
        <v>0</v>
      </c>
      <c r="AI260" s="258">
        <f t="shared" si="70"/>
        <v>0</v>
      </c>
      <c r="BJ260" s="172">
        <f t="shared" si="65"/>
        <v>0</v>
      </c>
      <c r="BK260" s="172">
        <f t="shared" si="66"/>
        <v>0</v>
      </c>
      <c r="BL260" s="172">
        <f t="shared" si="67"/>
        <v>0</v>
      </c>
      <c r="BM260" s="172">
        <f t="shared" si="68"/>
        <v>0</v>
      </c>
      <c r="BN260" s="172">
        <f t="shared" si="69"/>
        <v>0</v>
      </c>
    </row>
    <row r="261" spans="9:66" x14ac:dyDescent="0.15">
      <c r="I261" s="258">
        <f t="shared" si="58"/>
        <v>0</v>
      </c>
      <c r="J261" s="258">
        <f t="shared" si="59"/>
        <v>0</v>
      </c>
      <c r="L261" s="172">
        <f t="shared" si="57"/>
        <v>0</v>
      </c>
      <c r="M261" s="172">
        <f t="shared" si="57"/>
        <v>0</v>
      </c>
      <c r="AB261" s="172">
        <f t="shared" si="60"/>
        <v>0</v>
      </c>
      <c r="AC261" s="172">
        <f t="shared" si="61"/>
        <v>0</v>
      </c>
      <c r="AD261" s="172">
        <f t="shared" si="62"/>
        <v>0</v>
      </c>
      <c r="AE261" s="172">
        <f t="shared" si="63"/>
        <v>0</v>
      </c>
      <c r="AF261" s="172">
        <f t="shared" si="64"/>
        <v>0</v>
      </c>
      <c r="AH261" s="258">
        <f t="shared" si="70"/>
        <v>0</v>
      </c>
      <c r="AI261" s="258">
        <f t="shared" si="70"/>
        <v>0</v>
      </c>
      <c r="BJ261" s="172">
        <f t="shared" si="65"/>
        <v>0</v>
      </c>
      <c r="BK261" s="172">
        <f t="shared" si="66"/>
        <v>0</v>
      </c>
      <c r="BL261" s="172">
        <f t="shared" si="67"/>
        <v>0</v>
      </c>
      <c r="BM261" s="172">
        <f t="shared" si="68"/>
        <v>0</v>
      </c>
      <c r="BN261" s="172">
        <f t="shared" si="69"/>
        <v>0</v>
      </c>
    </row>
    <row r="262" spans="9:66" x14ac:dyDescent="0.15">
      <c r="I262" s="258">
        <f t="shared" si="58"/>
        <v>0</v>
      </c>
      <c r="J262" s="258">
        <f t="shared" si="59"/>
        <v>0</v>
      </c>
      <c r="L262" s="172">
        <f t="shared" si="57"/>
        <v>0</v>
      </c>
      <c r="M262" s="172">
        <f t="shared" si="57"/>
        <v>0</v>
      </c>
      <c r="AB262" s="172">
        <f t="shared" si="60"/>
        <v>0</v>
      </c>
      <c r="AC262" s="172">
        <f t="shared" si="61"/>
        <v>0</v>
      </c>
      <c r="AD262" s="172">
        <f t="shared" si="62"/>
        <v>0</v>
      </c>
      <c r="AE262" s="172">
        <f t="shared" si="63"/>
        <v>0</v>
      </c>
      <c r="AF262" s="172">
        <f t="shared" si="64"/>
        <v>0</v>
      </c>
      <c r="AH262" s="258">
        <f t="shared" si="70"/>
        <v>0</v>
      </c>
      <c r="AI262" s="258">
        <f t="shared" si="70"/>
        <v>0</v>
      </c>
      <c r="BJ262" s="172">
        <f t="shared" si="65"/>
        <v>0</v>
      </c>
      <c r="BK262" s="172">
        <f t="shared" si="66"/>
        <v>0</v>
      </c>
      <c r="BL262" s="172">
        <f t="shared" si="67"/>
        <v>0</v>
      </c>
      <c r="BM262" s="172">
        <f t="shared" si="68"/>
        <v>0</v>
      </c>
      <c r="BN262" s="172">
        <f t="shared" si="69"/>
        <v>0</v>
      </c>
    </row>
    <row r="263" spans="9:66" x14ac:dyDescent="0.15">
      <c r="I263" s="258">
        <f t="shared" si="58"/>
        <v>0</v>
      </c>
      <c r="J263" s="258">
        <f t="shared" si="59"/>
        <v>0</v>
      </c>
      <c r="L263" s="172">
        <f t="shared" si="57"/>
        <v>0</v>
      </c>
      <c r="M263" s="172">
        <f t="shared" si="57"/>
        <v>0</v>
      </c>
      <c r="AB263" s="172">
        <f t="shared" si="60"/>
        <v>0</v>
      </c>
      <c r="AC263" s="172">
        <f t="shared" si="61"/>
        <v>0</v>
      </c>
      <c r="AD263" s="172">
        <f t="shared" si="62"/>
        <v>0</v>
      </c>
      <c r="AE263" s="172">
        <f t="shared" si="63"/>
        <v>0</v>
      </c>
      <c r="AF263" s="172">
        <f t="shared" si="64"/>
        <v>0</v>
      </c>
      <c r="AH263" s="258">
        <f t="shared" si="70"/>
        <v>0</v>
      </c>
      <c r="AI263" s="258">
        <f t="shared" si="70"/>
        <v>0</v>
      </c>
      <c r="BJ263" s="172">
        <f t="shared" si="65"/>
        <v>0</v>
      </c>
      <c r="BK263" s="172">
        <f t="shared" si="66"/>
        <v>0</v>
      </c>
      <c r="BL263" s="172">
        <f t="shared" si="67"/>
        <v>0</v>
      </c>
      <c r="BM263" s="172">
        <f t="shared" si="68"/>
        <v>0</v>
      </c>
      <c r="BN263" s="172">
        <f t="shared" si="69"/>
        <v>0</v>
      </c>
    </row>
    <row r="264" spans="9:66" x14ac:dyDescent="0.15">
      <c r="I264" s="258">
        <f t="shared" si="58"/>
        <v>0</v>
      </c>
      <c r="J264" s="258">
        <f t="shared" si="59"/>
        <v>0</v>
      </c>
      <c r="L264" s="172">
        <f t="shared" si="57"/>
        <v>0</v>
      </c>
      <c r="M264" s="172">
        <f t="shared" si="57"/>
        <v>0</v>
      </c>
      <c r="AB264" s="172">
        <f t="shared" si="60"/>
        <v>0</v>
      </c>
      <c r="AC264" s="172">
        <f t="shared" si="61"/>
        <v>0</v>
      </c>
      <c r="AD264" s="172">
        <f t="shared" si="62"/>
        <v>0</v>
      </c>
      <c r="AE264" s="172">
        <f t="shared" si="63"/>
        <v>0</v>
      </c>
      <c r="AF264" s="172">
        <f t="shared" si="64"/>
        <v>0</v>
      </c>
      <c r="AH264" s="258">
        <f t="shared" si="70"/>
        <v>0</v>
      </c>
      <c r="AI264" s="258">
        <f t="shared" si="70"/>
        <v>0</v>
      </c>
      <c r="BJ264" s="172">
        <f t="shared" si="65"/>
        <v>0</v>
      </c>
      <c r="BK264" s="172">
        <f t="shared" si="66"/>
        <v>0</v>
      </c>
      <c r="BL264" s="172">
        <f t="shared" si="67"/>
        <v>0</v>
      </c>
      <c r="BM264" s="172">
        <f t="shared" si="68"/>
        <v>0</v>
      </c>
      <c r="BN264" s="172">
        <f t="shared" si="69"/>
        <v>0</v>
      </c>
    </row>
    <row r="265" spans="9:66" x14ac:dyDescent="0.15">
      <c r="I265" s="258">
        <f t="shared" si="58"/>
        <v>0</v>
      </c>
      <c r="J265" s="258">
        <f t="shared" si="59"/>
        <v>0</v>
      </c>
      <c r="L265" s="172">
        <f t="shared" si="57"/>
        <v>0</v>
      </c>
      <c r="M265" s="172">
        <f t="shared" si="57"/>
        <v>0</v>
      </c>
      <c r="AB265" s="172">
        <f t="shared" si="60"/>
        <v>0</v>
      </c>
      <c r="AC265" s="172">
        <f t="shared" si="61"/>
        <v>0</v>
      </c>
      <c r="AD265" s="172">
        <f t="shared" si="62"/>
        <v>0</v>
      </c>
      <c r="AE265" s="172">
        <f t="shared" si="63"/>
        <v>0</v>
      </c>
      <c r="AF265" s="172">
        <f t="shared" si="64"/>
        <v>0</v>
      </c>
      <c r="AH265" s="258">
        <f t="shared" si="70"/>
        <v>0</v>
      </c>
      <c r="AI265" s="258">
        <f t="shared" si="70"/>
        <v>0</v>
      </c>
      <c r="BJ265" s="172">
        <f t="shared" si="65"/>
        <v>0</v>
      </c>
      <c r="BK265" s="172">
        <f t="shared" si="66"/>
        <v>0</v>
      </c>
      <c r="BL265" s="172">
        <f t="shared" si="67"/>
        <v>0</v>
      </c>
      <c r="BM265" s="172">
        <f t="shared" si="68"/>
        <v>0</v>
      </c>
      <c r="BN265" s="172">
        <f t="shared" si="69"/>
        <v>0</v>
      </c>
    </row>
    <row r="266" spans="9:66" x14ac:dyDescent="0.15">
      <c r="I266" s="258">
        <f t="shared" si="58"/>
        <v>0</v>
      </c>
      <c r="J266" s="258">
        <f t="shared" si="59"/>
        <v>0</v>
      </c>
      <c r="L266" s="172">
        <f t="shared" si="57"/>
        <v>0</v>
      </c>
      <c r="M266" s="172">
        <f t="shared" si="57"/>
        <v>0</v>
      </c>
      <c r="AB266" s="172">
        <f t="shared" si="60"/>
        <v>0</v>
      </c>
      <c r="AC266" s="172">
        <f t="shared" si="61"/>
        <v>0</v>
      </c>
      <c r="AD266" s="172">
        <f t="shared" si="62"/>
        <v>0</v>
      </c>
      <c r="AE266" s="172">
        <f t="shared" si="63"/>
        <v>0</v>
      </c>
      <c r="AF266" s="172">
        <f t="shared" si="64"/>
        <v>0</v>
      </c>
      <c r="AH266" s="258">
        <f t="shared" si="70"/>
        <v>0</v>
      </c>
      <c r="AI266" s="258">
        <f t="shared" si="70"/>
        <v>0</v>
      </c>
      <c r="BJ266" s="172">
        <f t="shared" si="65"/>
        <v>0</v>
      </c>
      <c r="BK266" s="172">
        <f t="shared" si="66"/>
        <v>0</v>
      </c>
      <c r="BL266" s="172">
        <f t="shared" si="67"/>
        <v>0</v>
      </c>
      <c r="BM266" s="172">
        <f t="shared" si="68"/>
        <v>0</v>
      </c>
      <c r="BN266" s="172">
        <f t="shared" si="69"/>
        <v>0</v>
      </c>
    </row>
    <row r="267" spans="9:66" x14ac:dyDescent="0.15">
      <c r="I267" s="258">
        <f t="shared" si="58"/>
        <v>0</v>
      </c>
      <c r="J267" s="258">
        <f t="shared" si="59"/>
        <v>0</v>
      </c>
      <c r="L267" s="172">
        <f t="shared" si="57"/>
        <v>0</v>
      </c>
      <c r="M267" s="172">
        <f t="shared" si="57"/>
        <v>0</v>
      </c>
      <c r="AB267" s="172">
        <f t="shared" si="60"/>
        <v>0</v>
      </c>
      <c r="AC267" s="172">
        <f t="shared" si="61"/>
        <v>0</v>
      </c>
      <c r="AD267" s="172">
        <f t="shared" si="62"/>
        <v>0</v>
      </c>
      <c r="AE267" s="172">
        <f t="shared" si="63"/>
        <v>0</v>
      </c>
      <c r="AF267" s="172">
        <f t="shared" si="64"/>
        <v>0</v>
      </c>
      <c r="AH267" s="258">
        <f t="shared" si="70"/>
        <v>0</v>
      </c>
      <c r="AI267" s="258">
        <f t="shared" si="70"/>
        <v>0</v>
      </c>
      <c r="BJ267" s="172">
        <f t="shared" si="65"/>
        <v>0</v>
      </c>
      <c r="BK267" s="172">
        <f t="shared" si="66"/>
        <v>0</v>
      </c>
      <c r="BL267" s="172">
        <f t="shared" si="67"/>
        <v>0</v>
      </c>
      <c r="BM267" s="172">
        <f t="shared" si="68"/>
        <v>0</v>
      </c>
      <c r="BN267" s="172">
        <f t="shared" si="69"/>
        <v>0</v>
      </c>
    </row>
    <row r="268" spans="9:66" x14ac:dyDescent="0.15">
      <c r="I268" s="258">
        <f t="shared" si="58"/>
        <v>0</v>
      </c>
      <c r="J268" s="258">
        <f t="shared" si="59"/>
        <v>0</v>
      </c>
      <c r="L268" s="172">
        <f t="shared" si="57"/>
        <v>0</v>
      </c>
      <c r="M268" s="172">
        <f t="shared" si="57"/>
        <v>0</v>
      </c>
      <c r="AB268" s="172">
        <f t="shared" si="60"/>
        <v>0</v>
      </c>
      <c r="AC268" s="172">
        <f t="shared" si="61"/>
        <v>0</v>
      </c>
      <c r="AD268" s="172">
        <f t="shared" si="62"/>
        <v>0</v>
      </c>
      <c r="AE268" s="172">
        <f t="shared" si="63"/>
        <v>0</v>
      </c>
      <c r="AF268" s="172">
        <f t="shared" si="64"/>
        <v>0</v>
      </c>
      <c r="AH268" s="258">
        <f t="shared" si="70"/>
        <v>0</v>
      </c>
      <c r="AI268" s="258">
        <f t="shared" si="70"/>
        <v>0</v>
      </c>
      <c r="BJ268" s="172">
        <f t="shared" si="65"/>
        <v>0</v>
      </c>
      <c r="BK268" s="172">
        <f t="shared" si="66"/>
        <v>0</v>
      </c>
      <c r="BL268" s="172">
        <f t="shared" si="67"/>
        <v>0</v>
      </c>
      <c r="BM268" s="172">
        <f t="shared" si="68"/>
        <v>0</v>
      </c>
      <c r="BN268" s="172">
        <f t="shared" si="69"/>
        <v>0</v>
      </c>
    </row>
    <row r="269" spans="9:66" x14ac:dyDescent="0.15">
      <c r="I269" s="258">
        <f t="shared" si="58"/>
        <v>0</v>
      </c>
      <c r="J269" s="258">
        <f t="shared" si="59"/>
        <v>0</v>
      </c>
      <c r="L269" s="172">
        <f t="shared" si="57"/>
        <v>0</v>
      </c>
      <c r="M269" s="172">
        <f t="shared" si="57"/>
        <v>0</v>
      </c>
      <c r="AB269" s="172">
        <f t="shared" si="60"/>
        <v>0</v>
      </c>
      <c r="AC269" s="172">
        <f t="shared" si="61"/>
        <v>0</v>
      </c>
      <c r="AD269" s="172">
        <f t="shared" si="62"/>
        <v>0</v>
      </c>
      <c r="AE269" s="172">
        <f t="shared" si="63"/>
        <v>0</v>
      </c>
      <c r="AF269" s="172">
        <f t="shared" si="64"/>
        <v>0</v>
      </c>
      <c r="AH269" s="258">
        <f t="shared" si="70"/>
        <v>0</v>
      </c>
      <c r="AI269" s="258">
        <f t="shared" si="70"/>
        <v>0</v>
      </c>
      <c r="BJ269" s="172">
        <f t="shared" si="65"/>
        <v>0</v>
      </c>
      <c r="BK269" s="172">
        <f t="shared" si="66"/>
        <v>0</v>
      </c>
      <c r="BL269" s="172">
        <f t="shared" si="67"/>
        <v>0</v>
      </c>
      <c r="BM269" s="172">
        <f t="shared" si="68"/>
        <v>0</v>
      </c>
      <c r="BN269" s="172">
        <f t="shared" si="69"/>
        <v>0</v>
      </c>
    </row>
    <row r="270" spans="9:66" x14ac:dyDescent="0.15">
      <c r="I270" s="258">
        <f t="shared" si="58"/>
        <v>0</v>
      </c>
      <c r="J270" s="258">
        <f t="shared" si="59"/>
        <v>0</v>
      </c>
      <c r="L270" s="172">
        <f t="shared" ref="L270:M333" si="71">SUMIF($N$1:$U$1,L$1,$N270:$U270)</f>
        <v>0</v>
      </c>
      <c r="M270" s="172">
        <f t="shared" si="71"/>
        <v>0</v>
      </c>
      <c r="AB270" s="172">
        <f t="shared" si="60"/>
        <v>0</v>
      </c>
      <c r="AC270" s="172">
        <f t="shared" si="61"/>
        <v>0</v>
      </c>
      <c r="AD270" s="172">
        <f t="shared" si="62"/>
        <v>0</v>
      </c>
      <c r="AE270" s="172">
        <f t="shared" si="63"/>
        <v>0</v>
      </c>
      <c r="AF270" s="172">
        <f t="shared" si="64"/>
        <v>0</v>
      </c>
      <c r="AH270" s="258">
        <f t="shared" si="70"/>
        <v>0</v>
      </c>
      <c r="AI270" s="258">
        <f t="shared" si="70"/>
        <v>0</v>
      </c>
      <c r="BJ270" s="172">
        <f t="shared" si="65"/>
        <v>0</v>
      </c>
      <c r="BK270" s="172">
        <f t="shared" si="66"/>
        <v>0</v>
      </c>
      <c r="BL270" s="172">
        <f t="shared" si="67"/>
        <v>0</v>
      </c>
      <c r="BM270" s="172">
        <f t="shared" si="68"/>
        <v>0</v>
      </c>
      <c r="BN270" s="172">
        <f t="shared" si="69"/>
        <v>0</v>
      </c>
    </row>
    <row r="271" spans="9:66" x14ac:dyDescent="0.15">
      <c r="I271" s="258">
        <f t="shared" si="58"/>
        <v>0</v>
      </c>
      <c r="J271" s="258">
        <f t="shared" si="59"/>
        <v>0</v>
      </c>
      <c r="L271" s="172">
        <f t="shared" si="71"/>
        <v>0</v>
      </c>
      <c r="M271" s="172">
        <f t="shared" si="71"/>
        <v>0</v>
      </c>
      <c r="AB271" s="172">
        <f t="shared" si="60"/>
        <v>0</v>
      </c>
      <c r="AC271" s="172">
        <f t="shared" si="61"/>
        <v>0</v>
      </c>
      <c r="AD271" s="172">
        <f t="shared" si="62"/>
        <v>0</v>
      </c>
      <c r="AE271" s="172">
        <f t="shared" si="63"/>
        <v>0</v>
      </c>
      <c r="AF271" s="172">
        <f t="shared" si="64"/>
        <v>0</v>
      </c>
      <c r="AH271" s="258">
        <f t="shared" si="70"/>
        <v>0</v>
      </c>
      <c r="AI271" s="258">
        <f t="shared" si="70"/>
        <v>0</v>
      </c>
      <c r="BJ271" s="172">
        <f t="shared" si="65"/>
        <v>0</v>
      </c>
      <c r="BK271" s="172">
        <f t="shared" si="66"/>
        <v>0</v>
      </c>
      <c r="BL271" s="172">
        <f t="shared" si="67"/>
        <v>0</v>
      </c>
      <c r="BM271" s="172">
        <f t="shared" si="68"/>
        <v>0</v>
      </c>
      <c r="BN271" s="172">
        <f t="shared" si="69"/>
        <v>0</v>
      </c>
    </row>
    <row r="272" spans="9:66" x14ac:dyDescent="0.15">
      <c r="I272" s="258">
        <f t="shared" si="58"/>
        <v>0</v>
      </c>
      <c r="J272" s="258">
        <f t="shared" si="59"/>
        <v>0</v>
      </c>
      <c r="L272" s="172">
        <f t="shared" si="71"/>
        <v>0</v>
      </c>
      <c r="M272" s="172">
        <f t="shared" si="71"/>
        <v>0</v>
      </c>
      <c r="AB272" s="172">
        <f t="shared" si="60"/>
        <v>0</v>
      </c>
      <c r="AC272" s="172">
        <f t="shared" si="61"/>
        <v>0</v>
      </c>
      <c r="AD272" s="172">
        <f t="shared" si="62"/>
        <v>0</v>
      </c>
      <c r="AE272" s="172">
        <f t="shared" si="63"/>
        <v>0</v>
      </c>
      <c r="AF272" s="172">
        <f t="shared" si="64"/>
        <v>0</v>
      </c>
      <c r="AH272" s="258">
        <f t="shared" si="70"/>
        <v>0</v>
      </c>
      <c r="AI272" s="258">
        <f t="shared" si="70"/>
        <v>0</v>
      </c>
      <c r="BJ272" s="172">
        <f t="shared" si="65"/>
        <v>0</v>
      </c>
      <c r="BK272" s="172">
        <f t="shared" si="66"/>
        <v>0</v>
      </c>
      <c r="BL272" s="172">
        <f t="shared" si="67"/>
        <v>0</v>
      </c>
      <c r="BM272" s="172">
        <f t="shared" si="68"/>
        <v>0</v>
      </c>
      <c r="BN272" s="172">
        <f t="shared" si="69"/>
        <v>0</v>
      </c>
    </row>
    <row r="273" spans="9:66" x14ac:dyDescent="0.15">
      <c r="I273" s="258">
        <f t="shared" si="58"/>
        <v>0</v>
      </c>
      <c r="J273" s="258">
        <f t="shared" si="59"/>
        <v>0</v>
      </c>
      <c r="L273" s="172">
        <f t="shared" si="71"/>
        <v>0</v>
      </c>
      <c r="M273" s="172">
        <f t="shared" si="71"/>
        <v>0</v>
      </c>
      <c r="AB273" s="172">
        <f t="shared" si="60"/>
        <v>0</v>
      </c>
      <c r="AC273" s="172">
        <f t="shared" si="61"/>
        <v>0</v>
      </c>
      <c r="AD273" s="172">
        <f t="shared" si="62"/>
        <v>0</v>
      </c>
      <c r="AE273" s="172">
        <f t="shared" si="63"/>
        <v>0</v>
      </c>
      <c r="AF273" s="172">
        <f t="shared" si="64"/>
        <v>0</v>
      </c>
      <c r="AH273" s="258">
        <f t="shared" si="70"/>
        <v>0</v>
      </c>
      <c r="AI273" s="258">
        <f t="shared" si="70"/>
        <v>0</v>
      </c>
      <c r="BJ273" s="172">
        <f t="shared" si="65"/>
        <v>0</v>
      </c>
      <c r="BK273" s="172">
        <f t="shared" si="66"/>
        <v>0</v>
      </c>
      <c r="BL273" s="172">
        <f t="shared" si="67"/>
        <v>0</v>
      </c>
      <c r="BM273" s="172">
        <f t="shared" si="68"/>
        <v>0</v>
      </c>
      <c r="BN273" s="172">
        <f t="shared" si="69"/>
        <v>0</v>
      </c>
    </row>
    <row r="274" spans="9:66" x14ac:dyDescent="0.15">
      <c r="I274" s="258">
        <f t="shared" si="58"/>
        <v>0</v>
      </c>
      <c r="J274" s="258">
        <f t="shared" si="59"/>
        <v>0</v>
      </c>
      <c r="L274" s="172">
        <f t="shared" si="71"/>
        <v>0</v>
      </c>
      <c r="M274" s="172">
        <f t="shared" si="71"/>
        <v>0</v>
      </c>
      <c r="AB274" s="172">
        <f t="shared" si="60"/>
        <v>0</v>
      </c>
      <c r="AC274" s="172">
        <f t="shared" si="61"/>
        <v>0</v>
      </c>
      <c r="AD274" s="172">
        <f t="shared" si="62"/>
        <v>0</v>
      </c>
      <c r="AE274" s="172">
        <f t="shared" si="63"/>
        <v>0</v>
      </c>
      <c r="AF274" s="172">
        <f t="shared" si="64"/>
        <v>0</v>
      </c>
      <c r="AH274" s="258">
        <f t="shared" si="70"/>
        <v>0</v>
      </c>
      <c r="AI274" s="258">
        <f t="shared" si="70"/>
        <v>0</v>
      </c>
      <c r="BJ274" s="172">
        <f t="shared" si="65"/>
        <v>0</v>
      </c>
      <c r="BK274" s="172">
        <f t="shared" si="66"/>
        <v>0</v>
      </c>
      <c r="BL274" s="172">
        <f t="shared" si="67"/>
        <v>0</v>
      </c>
      <c r="BM274" s="172">
        <f t="shared" si="68"/>
        <v>0</v>
      </c>
      <c r="BN274" s="172">
        <f t="shared" si="69"/>
        <v>0</v>
      </c>
    </row>
    <row r="275" spans="9:66" x14ac:dyDescent="0.15">
      <c r="I275" s="258">
        <f t="shared" si="58"/>
        <v>0</v>
      </c>
      <c r="J275" s="258">
        <f t="shared" si="59"/>
        <v>0</v>
      </c>
      <c r="L275" s="172">
        <f t="shared" si="71"/>
        <v>0</v>
      </c>
      <c r="M275" s="172">
        <f t="shared" si="71"/>
        <v>0</v>
      </c>
      <c r="AB275" s="172">
        <f t="shared" si="60"/>
        <v>0</v>
      </c>
      <c r="AC275" s="172">
        <f t="shared" si="61"/>
        <v>0</v>
      </c>
      <c r="AD275" s="172">
        <f t="shared" si="62"/>
        <v>0</v>
      </c>
      <c r="AE275" s="172">
        <f t="shared" si="63"/>
        <v>0</v>
      </c>
      <c r="AF275" s="172">
        <f t="shared" si="64"/>
        <v>0</v>
      </c>
      <c r="AH275" s="258">
        <f t="shared" si="70"/>
        <v>0</v>
      </c>
      <c r="AI275" s="258">
        <f t="shared" si="70"/>
        <v>0</v>
      </c>
      <c r="BJ275" s="172">
        <f t="shared" si="65"/>
        <v>0</v>
      </c>
      <c r="BK275" s="172">
        <f t="shared" si="66"/>
        <v>0</v>
      </c>
      <c r="BL275" s="172">
        <f t="shared" si="67"/>
        <v>0</v>
      </c>
      <c r="BM275" s="172">
        <f t="shared" si="68"/>
        <v>0</v>
      </c>
      <c r="BN275" s="172">
        <f t="shared" si="69"/>
        <v>0</v>
      </c>
    </row>
    <row r="276" spans="9:66" x14ac:dyDescent="0.15">
      <c r="I276" s="258">
        <f t="shared" si="58"/>
        <v>0</v>
      </c>
      <c r="J276" s="258">
        <f t="shared" si="59"/>
        <v>0</v>
      </c>
      <c r="L276" s="172">
        <f t="shared" si="71"/>
        <v>0</v>
      </c>
      <c r="M276" s="172">
        <f t="shared" si="71"/>
        <v>0</v>
      </c>
      <c r="AB276" s="172">
        <f t="shared" si="60"/>
        <v>0</v>
      </c>
      <c r="AC276" s="172">
        <f t="shared" si="61"/>
        <v>0</v>
      </c>
      <c r="AD276" s="172">
        <f t="shared" si="62"/>
        <v>0</v>
      </c>
      <c r="AE276" s="172">
        <f t="shared" si="63"/>
        <v>0</v>
      </c>
      <c r="AF276" s="172">
        <f t="shared" si="64"/>
        <v>0</v>
      </c>
      <c r="AH276" s="258">
        <f t="shared" si="70"/>
        <v>0</v>
      </c>
      <c r="AI276" s="258">
        <f t="shared" si="70"/>
        <v>0</v>
      </c>
      <c r="BJ276" s="172">
        <f t="shared" si="65"/>
        <v>0</v>
      </c>
      <c r="BK276" s="172">
        <f t="shared" si="66"/>
        <v>0</v>
      </c>
      <c r="BL276" s="172">
        <f t="shared" si="67"/>
        <v>0</v>
      </c>
      <c r="BM276" s="172">
        <f t="shared" si="68"/>
        <v>0</v>
      </c>
      <c r="BN276" s="172">
        <f t="shared" si="69"/>
        <v>0</v>
      </c>
    </row>
    <row r="277" spans="9:66" x14ac:dyDescent="0.15">
      <c r="I277" s="258">
        <f t="shared" si="58"/>
        <v>0</v>
      </c>
      <c r="J277" s="258">
        <f t="shared" si="59"/>
        <v>0</v>
      </c>
      <c r="L277" s="172">
        <f t="shared" si="71"/>
        <v>0</v>
      </c>
      <c r="M277" s="172">
        <f t="shared" si="71"/>
        <v>0</v>
      </c>
      <c r="AB277" s="172">
        <f t="shared" si="60"/>
        <v>0</v>
      </c>
      <c r="AC277" s="172">
        <f t="shared" si="61"/>
        <v>0</v>
      </c>
      <c r="AD277" s="172">
        <f t="shared" si="62"/>
        <v>0</v>
      </c>
      <c r="AE277" s="172">
        <f t="shared" si="63"/>
        <v>0</v>
      </c>
      <c r="AF277" s="172">
        <f t="shared" si="64"/>
        <v>0</v>
      </c>
      <c r="AH277" s="258">
        <f t="shared" si="70"/>
        <v>0</v>
      </c>
      <c r="AI277" s="258">
        <f t="shared" si="70"/>
        <v>0</v>
      </c>
      <c r="BJ277" s="172">
        <f t="shared" si="65"/>
        <v>0</v>
      </c>
      <c r="BK277" s="172">
        <f t="shared" si="66"/>
        <v>0</v>
      </c>
      <c r="BL277" s="172">
        <f t="shared" si="67"/>
        <v>0</v>
      </c>
      <c r="BM277" s="172">
        <f t="shared" si="68"/>
        <v>0</v>
      </c>
      <c r="BN277" s="172">
        <f t="shared" si="69"/>
        <v>0</v>
      </c>
    </row>
    <row r="278" spans="9:66" x14ac:dyDescent="0.15">
      <c r="I278" s="258">
        <f t="shared" si="58"/>
        <v>0</v>
      </c>
      <c r="J278" s="258">
        <f t="shared" si="59"/>
        <v>0</v>
      </c>
      <c r="L278" s="172">
        <f t="shared" si="71"/>
        <v>0</v>
      </c>
      <c r="M278" s="172">
        <f t="shared" si="71"/>
        <v>0</v>
      </c>
      <c r="AB278" s="172">
        <f t="shared" si="60"/>
        <v>0</v>
      </c>
      <c r="AC278" s="172">
        <f t="shared" si="61"/>
        <v>0</v>
      </c>
      <c r="AD278" s="172">
        <f t="shared" si="62"/>
        <v>0</v>
      </c>
      <c r="AE278" s="172">
        <f t="shared" si="63"/>
        <v>0</v>
      </c>
      <c r="AF278" s="172">
        <f t="shared" si="64"/>
        <v>0</v>
      </c>
      <c r="AH278" s="258">
        <f t="shared" si="70"/>
        <v>0</v>
      </c>
      <c r="AI278" s="258">
        <f t="shared" si="70"/>
        <v>0</v>
      </c>
      <c r="BJ278" s="172">
        <f t="shared" si="65"/>
        <v>0</v>
      </c>
      <c r="BK278" s="172">
        <f t="shared" si="66"/>
        <v>0</v>
      </c>
      <c r="BL278" s="172">
        <f t="shared" si="67"/>
        <v>0</v>
      </c>
      <c r="BM278" s="172">
        <f t="shared" si="68"/>
        <v>0</v>
      </c>
      <c r="BN278" s="172">
        <f t="shared" si="69"/>
        <v>0</v>
      </c>
    </row>
    <row r="279" spans="9:66" x14ac:dyDescent="0.15">
      <c r="I279" s="258">
        <f t="shared" si="58"/>
        <v>0</v>
      </c>
      <c r="J279" s="258">
        <f t="shared" si="59"/>
        <v>0</v>
      </c>
      <c r="L279" s="172">
        <f t="shared" si="71"/>
        <v>0</v>
      </c>
      <c r="M279" s="172">
        <f t="shared" si="71"/>
        <v>0</v>
      </c>
      <c r="AB279" s="172">
        <f t="shared" si="60"/>
        <v>0</v>
      </c>
      <c r="AC279" s="172">
        <f t="shared" si="61"/>
        <v>0</v>
      </c>
      <c r="AD279" s="172">
        <f t="shared" si="62"/>
        <v>0</v>
      </c>
      <c r="AE279" s="172">
        <f t="shared" si="63"/>
        <v>0</v>
      </c>
      <c r="AF279" s="172">
        <f t="shared" si="64"/>
        <v>0</v>
      </c>
      <c r="AH279" s="258">
        <f t="shared" si="70"/>
        <v>0</v>
      </c>
      <c r="AI279" s="258">
        <f t="shared" si="70"/>
        <v>0</v>
      </c>
      <c r="BJ279" s="172">
        <f t="shared" si="65"/>
        <v>0</v>
      </c>
      <c r="BK279" s="172">
        <f t="shared" si="66"/>
        <v>0</v>
      </c>
      <c r="BL279" s="172">
        <f t="shared" si="67"/>
        <v>0</v>
      </c>
      <c r="BM279" s="172">
        <f t="shared" si="68"/>
        <v>0</v>
      </c>
      <c r="BN279" s="172">
        <f t="shared" si="69"/>
        <v>0</v>
      </c>
    </row>
    <row r="280" spans="9:66" x14ac:dyDescent="0.15">
      <c r="I280" s="258">
        <f t="shared" si="58"/>
        <v>0</v>
      </c>
      <c r="J280" s="258">
        <f t="shared" si="59"/>
        <v>0</v>
      </c>
      <c r="L280" s="172">
        <f t="shared" si="71"/>
        <v>0</v>
      </c>
      <c r="M280" s="172">
        <f t="shared" si="71"/>
        <v>0</v>
      </c>
      <c r="AB280" s="172">
        <f t="shared" si="60"/>
        <v>0</v>
      </c>
      <c r="AC280" s="172">
        <f t="shared" si="61"/>
        <v>0</v>
      </c>
      <c r="AD280" s="172">
        <f t="shared" si="62"/>
        <v>0</v>
      </c>
      <c r="AE280" s="172">
        <f t="shared" si="63"/>
        <v>0</v>
      </c>
      <c r="AF280" s="172">
        <f t="shared" si="64"/>
        <v>0</v>
      </c>
      <c r="AH280" s="258">
        <f t="shared" si="70"/>
        <v>0</v>
      </c>
      <c r="AI280" s="258">
        <f t="shared" si="70"/>
        <v>0</v>
      </c>
      <c r="BJ280" s="172">
        <f t="shared" si="65"/>
        <v>0</v>
      </c>
      <c r="BK280" s="172">
        <f t="shared" si="66"/>
        <v>0</v>
      </c>
      <c r="BL280" s="172">
        <f t="shared" si="67"/>
        <v>0</v>
      </c>
      <c r="BM280" s="172">
        <f t="shared" si="68"/>
        <v>0</v>
      </c>
      <c r="BN280" s="172">
        <f t="shared" si="69"/>
        <v>0</v>
      </c>
    </row>
    <row r="281" spans="9:66" x14ac:dyDescent="0.15">
      <c r="I281" s="258">
        <f t="shared" si="58"/>
        <v>0</v>
      </c>
      <c r="J281" s="258">
        <f t="shared" si="59"/>
        <v>0</v>
      </c>
      <c r="L281" s="172">
        <f t="shared" si="71"/>
        <v>0</v>
      </c>
      <c r="M281" s="172">
        <f t="shared" si="71"/>
        <v>0</v>
      </c>
      <c r="AB281" s="172">
        <f t="shared" si="60"/>
        <v>0</v>
      </c>
      <c r="AC281" s="172">
        <f t="shared" si="61"/>
        <v>0</v>
      </c>
      <c r="AD281" s="172">
        <f t="shared" si="62"/>
        <v>0</v>
      </c>
      <c r="AE281" s="172">
        <f t="shared" si="63"/>
        <v>0</v>
      </c>
      <c r="AF281" s="172">
        <f t="shared" si="64"/>
        <v>0</v>
      </c>
      <c r="AH281" s="258">
        <f t="shared" si="70"/>
        <v>0</v>
      </c>
      <c r="AI281" s="258">
        <f t="shared" si="70"/>
        <v>0</v>
      </c>
      <c r="BJ281" s="172">
        <f t="shared" si="65"/>
        <v>0</v>
      </c>
      <c r="BK281" s="172">
        <f t="shared" si="66"/>
        <v>0</v>
      </c>
      <c r="BL281" s="172">
        <f t="shared" si="67"/>
        <v>0</v>
      </c>
      <c r="BM281" s="172">
        <f t="shared" si="68"/>
        <v>0</v>
      </c>
      <c r="BN281" s="172">
        <f t="shared" si="69"/>
        <v>0</v>
      </c>
    </row>
    <row r="282" spans="9:66" x14ac:dyDescent="0.15">
      <c r="I282" s="258">
        <f t="shared" si="58"/>
        <v>0</v>
      </c>
      <c r="J282" s="258">
        <f t="shared" si="59"/>
        <v>0</v>
      </c>
      <c r="L282" s="172">
        <f t="shared" si="71"/>
        <v>0</v>
      </c>
      <c r="M282" s="172">
        <f t="shared" si="71"/>
        <v>0</v>
      </c>
      <c r="AB282" s="172">
        <f t="shared" si="60"/>
        <v>0</v>
      </c>
      <c r="AC282" s="172">
        <f t="shared" si="61"/>
        <v>0</v>
      </c>
      <c r="AD282" s="172">
        <f t="shared" si="62"/>
        <v>0</v>
      </c>
      <c r="AE282" s="172">
        <f t="shared" si="63"/>
        <v>0</v>
      </c>
      <c r="AF282" s="172">
        <f t="shared" si="64"/>
        <v>0</v>
      </c>
      <c r="AH282" s="258">
        <f t="shared" si="70"/>
        <v>0</v>
      </c>
      <c r="AI282" s="258">
        <f t="shared" si="70"/>
        <v>0</v>
      </c>
      <c r="BJ282" s="172">
        <f t="shared" si="65"/>
        <v>0</v>
      </c>
      <c r="BK282" s="172">
        <f t="shared" si="66"/>
        <v>0</v>
      </c>
      <c r="BL282" s="172">
        <f t="shared" si="67"/>
        <v>0</v>
      </c>
      <c r="BM282" s="172">
        <f t="shared" si="68"/>
        <v>0</v>
      </c>
      <c r="BN282" s="172">
        <f t="shared" si="69"/>
        <v>0</v>
      </c>
    </row>
    <row r="283" spans="9:66" x14ac:dyDescent="0.15">
      <c r="I283" s="258">
        <f t="shared" si="58"/>
        <v>0</v>
      </c>
      <c r="J283" s="258">
        <f t="shared" si="59"/>
        <v>0</v>
      </c>
      <c r="L283" s="172">
        <f t="shared" si="71"/>
        <v>0</v>
      </c>
      <c r="M283" s="172">
        <f t="shared" si="71"/>
        <v>0</v>
      </c>
      <c r="AB283" s="172">
        <f t="shared" si="60"/>
        <v>0</v>
      </c>
      <c r="AC283" s="172">
        <f t="shared" si="61"/>
        <v>0</v>
      </c>
      <c r="AD283" s="172">
        <f t="shared" si="62"/>
        <v>0</v>
      </c>
      <c r="AE283" s="172">
        <f t="shared" si="63"/>
        <v>0</v>
      </c>
      <c r="AF283" s="172">
        <f t="shared" si="64"/>
        <v>0</v>
      </c>
      <c r="AH283" s="258">
        <f t="shared" si="70"/>
        <v>0</v>
      </c>
      <c r="AI283" s="258">
        <f t="shared" si="70"/>
        <v>0</v>
      </c>
      <c r="BJ283" s="172">
        <f t="shared" si="65"/>
        <v>0</v>
      </c>
      <c r="BK283" s="172">
        <f t="shared" si="66"/>
        <v>0</v>
      </c>
      <c r="BL283" s="172">
        <f t="shared" si="67"/>
        <v>0</v>
      </c>
      <c r="BM283" s="172">
        <f t="shared" si="68"/>
        <v>0</v>
      </c>
      <c r="BN283" s="172">
        <f t="shared" si="69"/>
        <v>0</v>
      </c>
    </row>
    <row r="284" spans="9:66" x14ac:dyDescent="0.15">
      <c r="I284" s="258">
        <f t="shared" si="58"/>
        <v>0</v>
      </c>
      <c r="J284" s="258">
        <f t="shared" si="59"/>
        <v>0</v>
      </c>
      <c r="L284" s="172">
        <f t="shared" si="71"/>
        <v>0</v>
      </c>
      <c r="M284" s="172">
        <f t="shared" si="71"/>
        <v>0</v>
      </c>
      <c r="AB284" s="172">
        <f t="shared" si="60"/>
        <v>0</v>
      </c>
      <c r="AC284" s="172">
        <f t="shared" si="61"/>
        <v>0</v>
      </c>
      <c r="AD284" s="172">
        <f t="shared" si="62"/>
        <v>0</v>
      </c>
      <c r="AE284" s="172">
        <f t="shared" si="63"/>
        <v>0</v>
      </c>
      <c r="AF284" s="172">
        <f t="shared" si="64"/>
        <v>0</v>
      </c>
      <c r="AH284" s="258">
        <f t="shared" si="70"/>
        <v>0</v>
      </c>
      <c r="AI284" s="258">
        <f t="shared" si="70"/>
        <v>0</v>
      </c>
      <c r="BJ284" s="172">
        <f t="shared" si="65"/>
        <v>0</v>
      </c>
      <c r="BK284" s="172">
        <f t="shared" si="66"/>
        <v>0</v>
      </c>
      <c r="BL284" s="172">
        <f t="shared" si="67"/>
        <v>0</v>
      </c>
      <c r="BM284" s="172">
        <f t="shared" si="68"/>
        <v>0</v>
      </c>
      <c r="BN284" s="172">
        <f t="shared" si="69"/>
        <v>0</v>
      </c>
    </row>
    <row r="285" spans="9:66" x14ac:dyDescent="0.15">
      <c r="I285" s="258">
        <f t="shared" si="58"/>
        <v>0</v>
      </c>
      <c r="J285" s="258">
        <f t="shared" si="59"/>
        <v>0</v>
      </c>
      <c r="L285" s="172">
        <f t="shared" si="71"/>
        <v>0</v>
      </c>
      <c r="M285" s="172">
        <f t="shared" si="71"/>
        <v>0</v>
      </c>
      <c r="AB285" s="172">
        <f t="shared" si="60"/>
        <v>0</v>
      </c>
      <c r="AC285" s="172">
        <f t="shared" si="61"/>
        <v>0</v>
      </c>
      <c r="AD285" s="172">
        <f t="shared" si="62"/>
        <v>0</v>
      </c>
      <c r="AE285" s="172">
        <f t="shared" si="63"/>
        <v>0</v>
      </c>
      <c r="AF285" s="172">
        <f t="shared" si="64"/>
        <v>0</v>
      </c>
      <c r="AH285" s="258">
        <f t="shared" si="70"/>
        <v>0</v>
      </c>
      <c r="AI285" s="258">
        <f t="shared" si="70"/>
        <v>0</v>
      </c>
      <c r="BJ285" s="172">
        <f t="shared" si="65"/>
        <v>0</v>
      </c>
      <c r="BK285" s="172">
        <f t="shared" si="66"/>
        <v>0</v>
      </c>
      <c r="BL285" s="172">
        <f t="shared" si="67"/>
        <v>0</v>
      </c>
      <c r="BM285" s="172">
        <f t="shared" si="68"/>
        <v>0</v>
      </c>
      <c r="BN285" s="172">
        <f t="shared" si="69"/>
        <v>0</v>
      </c>
    </row>
    <row r="286" spans="9:66" x14ac:dyDescent="0.15">
      <c r="I286" s="258">
        <f t="shared" si="58"/>
        <v>0</v>
      </c>
      <c r="J286" s="258">
        <f t="shared" si="59"/>
        <v>0</v>
      </c>
      <c r="L286" s="172">
        <f t="shared" si="71"/>
        <v>0</v>
      </c>
      <c r="M286" s="172">
        <f t="shared" si="71"/>
        <v>0</v>
      </c>
      <c r="AB286" s="172">
        <f t="shared" si="60"/>
        <v>0</v>
      </c>
      <c r="AC286" s="172">
        <f t="shared" si="61"/>
        <v>0</v>
      </c>
      <c r="AD286" s="172">
        <f t="shared" si="62"/>
        <v>0</v>
      </c>
      <c r="AE286" s="172">
        <f t="shared" si="63"/>
        <v>0</v>
      </c>
      <c r="AF286" s="172">
        <f t="shared" si="64"/>
        <v>0</v>
      </c>
      <c r="AH286" s="258">
        <f t="shared" si="70"/>
        <v>0</v>
      </c>
      <c r="AI286" s="258">
        <f t="shared" si="70"/>
        <v>0</v>
      </c>
      <c r="BJ286" s="172">
        <f t="shared" si="65"/>
        <v>0</v>
      </c>
      <c r="BK286" s="172">
        <f t="shared" si="66"/>
        <v>0</v>
      </c>
      <c r="BL286" s="172">
        <f t="shared" si="67"/>
        <v>0</v>
      </c>
      <c r="BM286" s="172">
        <f t="shared" si="68"/>
        <v>0</v>
      </c>
      <c r="BN286" s="172">
        <f t="shared" si="69"/>
        <v>0</v>
      </c>
    </row>
    <row r="287" spans="9:66" x14ac:dyDescent="0.15">
      <c r="I287" s="258">
        <f t="shared" si="58"/>
        <v>0</v>
      </c>
      <c r="J287" s="258">
        <f t="shared" si="59"/>
        <v>0</v>
      </c>
      <c r="L287" s="172">
        <f t="shared" si="71"/>
        <v>0</v>
      </c>
      <c r="M287" s="172">
        <f t="shared" si="71"/>
        <v>0</v>
      </c>
      <c r="AB287" s="172">
        <f t="shared" si="60"/>
        <v>0</v>
      </c>
      <c r="AC287" s="172">
        <f t="shared" si="61"/>
        <v>0</v>
      </c>
      <c r="AD287" s="172">
        <f t="shared" si="62"/>
        <v>0</v>
      </c>
      <c r="AE287" s="172">
        <f t="shared" si="63"/>
        <v>0</v>
      </c>
      <c r="AF287" s="172">
        <f t="shared" si="64"/>
        <v>0</v>
      </c>
      <c r="AH287" s="258">
        <f t="shared" si="70"/>
        <v>0</v>
      </c>
      <c r="AI287" s="258">
        <f t="shared" si="70"/>
        <v>0</v>
      </c>
      <c r="BJ287" s="172">
        <f t="shared" si="65"/>
        <v>0</v>
      </c>
      <c r="BK287" s="172">
        <f t="shared" si="66"/>
        <v>0</v>
      </c>
      <c r="BL287" s="172">
        <f t="shared" si="67"/>
        <v>0</v>
      </c>
      <c r="BM287" s="172">
        <f t="shared" si="68"/>
        <v>0</v>
      </c>
      <c r="BN287" s="172">
        <f t="shared" si="69"/>
        <v>0</v>
      </c>
    </row>
    <row r="288" spans="9:66" x14ac:dyDescent="0.15">
      <c r="I288" s="258">
        <f t="shared" si="58"/>
        <v>0</v>
      </c>
      <c r="J288" s="258">
        <f t="shared" si="59"/>
        <v>0</v>
      </c>
      <c r="L288" s="172">
        <f t="shared" si="71"/>
        <v>0</v>
      </c>
      <c r="M288" s="172">
        <f t="shared" si="71"/>
        <v>0</v>
      </c>
      <c r="AB288" s="172">
        <f t="shared" si="60"/>
        <v>0</v>
      </c>
      <c r="AC288" s="172">
        <f t="shared" si="61"/>
        <v>0</v>
      </c>
      <c r="AD288" s="172">
        <f t="shared" si="62"/>
        <v>0</v>
      </c>
      <c r="AE288" s="172">
        <f t="shared" si="63"/>
        <v>0</v>
      </c>
      <c r="AF288" s="172">
        <f t="shared" si="64"/>
        <v>0</v>
      </c>
      <c r="AH288" s="258">
        <f t="shared" si="70"/>
        <v>0</v>
      </c>
      <c r="AI288" s="258">
        <f t="shared" si="70"/>
        <v>0</v>
      </c>
      <c r="BJ288" s="172">
        <f t="shared" si="65"/>
        <v>0</v>
      </c>
      <c r="BK288" s="172">
        <f t="shared" si="66"/>
        <v>0</v>
      </c>
      <c r="BL288" s="172">
        <f t="shared" si="67"/>
        <v>0</v>
      </c>
      <c r="BM288" s="172">
        <f t="shared" si="68"/>
        <v>0</v>
      </c>
      <c r="BN288" s="172">
        <f t="shared" si="69"/>
        <v>0</v>
      </c>
    </row>
    <row r="289" spans="9:66" x14ac:dyDescent="0.15">
      <c r="I289" s="258">
        <f t="shared" si="58"/>
        <v>0</v>
      </c>
      <c r="J289" s="258">
        <f t="shared" si="59"/>
        <v>0</v>
      </c>
      <c r="L289" s="172">
        <f t="shared" si="71"/>
        <v>0</v>
      </c>
      <c r="M289" s="172">
        <f t="shared" si="71"/>
        <v>0</v>
      </c>
      <c r="AB289" s="172">
        <f t="shared" si="60"/>
        <v>0</v>
      </c>
      <c r="AC289" s="172">
        <f t="shared" si="61"/>
        <v>0</v>
      </c>
      <c r="AD289" s="172">
        <f t="shared" si="62"/>
        <v>0</v>
      </c>
      <c r="AE289" s="172">
        <f t="shared" si="63"/>
        <v>0</v>
      </c>
      <c r="AF289" s="172">
        <f t="shared" si="64"/>
        <v>0</v>
      </c>
      <c r="AH289" s="258">
        <f t="shared" si="70"/>
        <v>0</v>
      </c>
      <c r="AI289" s="258">
        <f t="shared" si="70"/>
        <v>0</v>
      </c>
      <c r="BJ289" s="172">
        <f t="shared" si="65"/>
        <v>0</v>
      </c>
      <c r="BK289" s="172">
        <f t="shared" si="66"/>
        <v>0</v>
      </c>
      <c r="BL289" s="172">
        <f t="shared" si="67"/>
        <v>0</v>
      </c>
      <c r="BM289" s="172">
        <f t="shared" si="68"/>
        <v>0</v>
      </c>
      <c r="BN289" s="172">
        <f t="shared" si="69"/>
        <v>0</v>
      </c>
    </row>
    <row r="290" spans="9:66" x14ac:dyDescent="0.15">
      <c r="I290" s="258">
        <f t="shared" ref="I290:I353" si="72">L290+AH290</f>
        <v>0</v>
      </c>
      <c r="J290" s="258">
        <f t="shared" ref="J290:J353" si="73">M290+AI290</f>
        <v>0</v>
      </c>
      <c r="L290" s="172">
        <f t="shared" si="71"/>
        <v>0</v>
      </c>
      <c r="M290" s="172">
        <f t="shared" si="71"/>
        <v>0</v>
      </c>
      <c r="AB290" s="172">
        <f t="shared" ref="AB290:AB353" si="74">B290</f>
        <v>0</v>
      </c>
      <c r="AC290" s="172">
        <f t="shared" ref="AC290:AC353" si="75">C290</f>
        <v>0</v>
      </c>
      <c r="AD290" s="172">
        <f t="shared" ref="AD290:AD353" si="76">D290</f>
        <v>0</v>
      </c>
      <c r="AE290" s="172">
        <f t="shared" ref="AE290:AE353" si="77">E290</f>
        <v>0</v>
      </c>
      <c r="AF290" s="172">
        <f t="shared" ref="AF290:AF353" si="78">F290</f>
        <v>0</v>
      </c>
      <c r="AH290" s="258">
        <f t="shared" si="70"/>
        <v>0</v>
      </c>
      <c r="AI290" s="258">
        <f t="shared" si="70"/>
        <v>0</v>
      </c>
      <c r="BJ290" s="172">
        <f t="shared" ref="BJ290:BJ353" si="79">B290</f>
        <v>0</v>
      </c>
      <c r="BK290" s="172">
        <f t="shared" ref="BK290:BK353" si="80">C290</f>
        <v>0</v>
      </c>
      <c r="BL290" s="172">
        <f t="shared" ref="BL290:BL353" si="81">D290</f>
        <v>0</v>
      </c>
      <c r="BM290" s="172">
        <f t="shared" ref="BM290:BM353" si="82">E290</f>
        <v>0</v>
      </c>
      <c r="BN290" s="172">
        <f t="shared" ref="BN290:BN353" si="83">F290</f>
        <v>0</v>
      </c>
    </row>
    <row r="291" spans="9:66" x14ac:dyDescent="0.15">
      <c r="I291" s="258">
        <f t="shared" si="72"/>
        <v>0</v>
      </c>
      <c r="J291" s="258">
        <f t="shared" si="73"/>
        <v>0</v>
      </c>
      <c r="L291" s="172">
        <f t="shared" si="71"/>
        <v>0</v>
      </c>
      <c r="M291" s="172">
        <f t="shared" si="71"/>
        <v>0</v>
      </c>
      <c r="AB291" s="172">
        <f t="shared" si="74"/>
        <v>0</v>
      </c>
      <c r="AC291" s="172">
        <f t="shared" si="75"/>
        <v>0</v>
      </c>
      <c r="AD291" s="172">
        <f t="shared" si="76"/>
        <v>0</v>
      </c>
      <c r="AE291" s="172">
        <f t="shared" si="77"/>
        <v>0</v>
      </c>
      <c r="AF291" s="172">
        <f t="shared" si="78"/>
        <v>0</v>
      </c>
      <c r="AH291" s="258">
        <f t="shared" ref="AH291:AI354" si="84">SUMIF($AJ$1:$CL$1,AH$1,$AJ291:$CL291)</f>
        <v>0</v>
      </c>
      <c r="AI291" s="258">
        <f t="shared" si="84"/>
        <v>0</v>
      </c>
      <c r="BJ291" s="172">
        <f t="shared" si="79"/>
        <v>0</v>
      </c>
      <c r="BK291" s="172">
        <f t="shared" si="80"/>
        <v>0</v>
      </c>
      <c r="BL291" s="172">
        <f t="shared" si="81"/>
        <v>0</v>
      </c>
      <c r="BM291" s="172">
        <f t="shared" si="82"/>
        <v>0</v>
      </c>
      <c r="BN291" s="172">
        <f t="shared" si="83"/>
        <v>0</v>
      </c>
    </row>
    <row r="292" spans="9:66" x14ac:dyDescent="0.15">
      <c r="I292" s="258">
        <f t="shared" si="72"/>
        <v>0</v>
      </c>
      <c r="J292" s="258">
        <f t="shared" si="73"/>
        <v>0</v>
      </c>
      <c r="L292" s="172">
        <f t="shared" si="71"/>
        <v>0</v>
      </c>
      <c r="M292" s="172">
        <f t="shared" si="71"/>
        <v>0</v>
      </c>
      <c r="AB292" s="172">
        <f t="shared" si="74"/>
        <v>0</v>
      </c>
      <c r="AC292" s="172">
        <f t="shared" si="75"/>
        <v>0</v>
      </c>
      <c r="AD292" s="172">
        <f t="shared" si="76"/>
        <v>0</v>
      </c>
      <c r="AE292" s="172">
        <f t="shared" si="77"/>
        <v>0</v>
      </c>
      <c r="AF292" s="172">
        <f t="shared" si="78"/>
        <v>0</v>
      </c>
      <c r="AH292" s="258">
        <f t="shared" si="84"/>
        <v>0</v>
      </c>
      <c r="AI292" s="258">
        <f t="shared" si="84"/>
        <v>0</v>
      </c>
      <c r="BJ292" s="172">
        <f t="shared" si="79"/>
        <v>0</v>
      </c>
      <c r="BK292" s="172">
        <f t="shared" si="80"/>
        <v>0</v>
      </c>
      <c r="BL292" s="172">
        <f t="shared" si="81"/>
        <v>0</v>
      </c>
      <c r="BM292" s="172">
        <f t="shared" si="82"/>
        <v>0</v>
      </c>
      <c r="BN292" s="172">
        <f t="shared" si="83"/>
        <v>0</v>
      </c>
    </row>
    <row r="293" spans="9:66" x14ac:dyDescent="0.15">
      <c r="I293" s="258">
        <f t="shared" si="72"/>
        <v>0</v>
      </c>
      <c r="J293" s="258">
        <f t="shared" si="73"/>
        <v>0</v>
      </c>
      <c r="L293" s="172">
        <f t="shared" si="71"/>
        <v>0</v>
      </c>
      <c r="M293" s="172">
        <f t="shared" si="71"/>
        <v>0</v>
      </c>
      <c r="AB293" s="172">
        <f t="shared" si="74"/>
        <v>0</v>
      </c>
      <c r="AC293" s="172">
        <f t="shared" si="75"/>
        <v>0</v>
      </c>
      <c r="AD293" s="172">
        <f t="shared" si="76"/>
        <v>0</v>
      </c>
      <c r="AE293" s="172">
        <f t="shared" si="77"/>
        <v>0</v>
      </c>
      <c r="AF293" s="172">
        <f t="shared" si="78"/>
        <v>0</v>
      </c>
      <c r="AH293" s="258">
        <f t="shared" si="84"/>
        <v>0</v>
      </c>
      <c r="AI293" s="258">
        <f t="shared" si="84"/>
        <v>0</v>
      </c>
      <c r="BJ293" s="172">
        <f t="shared" si="79"/>
        <v>0</v>
      </c>
      <c r="BK293" s="172">
        <f t="shared" si="80"/>
        <v>0</v>
      </c>
      <c r="BL293" s="172">
        <f t="shared" si="81"/>
        <v>0</v>
      </c>
      <c r="BM293" s="172">
        <f t="shared" si="82"/>
        <v>0</v>
      </c>
      <c r="BN293" s="172">
        <f t="shared" si="83"/>
        <v>0</v>
      </c>
    </row>
    <row r="294" spans="9:66" x14ac:dyDescent="0.15">
      <c r="I294" s="258">
        <f t="shared" si="72"/>
        <v>0</v>
      </c>
      <c r="J294" s="258">
        <f t="shared" si="73"/>
        <v>0</v>
      </c>
      <c r="L294" s="172">
        <f t="shared" si="71"/>
        <v>0</v>
      </c>
      <c r="M294" s="172">
        <f t="shared" si="71"/>
        <v>0</v>
      </c>
      <c r="AB294" s="172">
        <f t="shared" si="74"/>
        <v>0</v>
      </c>
      <c r="AC294" s="172">
        <f t="shared" si="75"/>
        <v>0</v>
      </c>
      <c r="AD294" s="172">
        <f t="shared" si="76"/>
        <v>0</v>
      </c>
      <c r="AE294" s="172">
        <f t="shared" si="77"/>
        <v>0</v>
      </c>
      <c r="AF294" s="172">
        <f t="shared" si="78"/>
        <v>0</v>
      </c>
      <c r="AH294" s="258">
        <f t="shared" si="84"/>
        <v>0</v>
      </c>
      <c r="AI294" s="258">
        <f t="shared" si="84"/>
        <v>0</v>
      </c>
      <c r="BJ294" s="172">
        <f t="shared" si="79"/>
        <v>0</v>
      </c>
      <c r="BK294" s="172">
        <f t="shared" si="80"/>
        <v>0</v>
      </c>
      <c r="BL294" s="172">
        <f t="shared" si="81"/>
        <v>0</v>
      </c>
      <c r="BM294" s="172">
        <f t="shared" si="82"/>
        <v>0</v>
      </c>
      <c r="BN294" s="172">
        <f t="shared" si="83"/>
        <v>0</v>
      </c>
    </row>
    <row r="295" spans="9:66" x14ac:dyDescent="0.15">
      <c r="I295" s="258">
        <f t="shared" si="72"/>
        <v>0</v>
      </c>
      <c r="J295" s="258">
        <f t="shared" si="73"/>
        <v>0</v>
      </c>
      <c r="L295" s="172">
        <f t="shared" si="71"/>
        <v>0</v>
      </c>
      <c r="M295" s="172">
        <f t="shared" si="71"/>
        <v>0</v>
      </c>
      <c r="AB295" s="172">
        <f t="shared" si="74"/>
        <v>0</v>
      </c>
      <c r="AC295" s="172">
        <f t="shared" si="75"/>
        <v>0</v>
      </c>
      <c r="AD295" s="172">
        <f t="shared" si="76"/>
        <v>0</v>
      </c>
      <c r="AE295" s="172">
        <f t="shared" si="77"/>
        <v>0</v>
      </c>
      <c r="AF295" s="172">
        <f t="shared" si="78"/>
        <v>0</v>
      </c>
      <c r="AH295" s="258">
        <f t="shared" si="84"/>
        <v>0</v>
      </c>
      <c r="AI295" s="258">
        <f t="shared" si="84"/>
        <v>0</v>
      </c>
      <c r="BJ295" s="172">
        <f t="shared" si="79"/>
        <v>0</v>
      </c>
      <c r="BK295" s="172">
        <f t="shared" si="80"/>
        <v>0</v>
      </c>
      <c r="BL295" s="172">
        <f t="shared" si="81"/>
        <v>0</v>
      </c>
      <c r="BM295" s="172">
        <f t="shared" si="82"/>
        <v>0</v>
      </c>
      <c r="BN295" s="172">
        <f t="shared" si="83"/>
        <v>0</v>
      </c>
    </row>
    <row r="296" spans="9:66" x14ac:dyDescent="0.15">
      <c r="I296" s="258">
        <f t="shared" si="72"/>
        <v>0</v>
      </c>
      <c r="J296" s="258">
        <f t="shared" si="73"/>
        <v>0</v>
      </c>
      <c r="L296" s="172">
        <f t="shared" si="71"/>
        <v>0</v>
      </c>
      <c r="M296" s="172">
        <f t="shared" si="71"/>
        <v>0</v>
      </c>
      <c r="AB296" s="172">
        <f t="shared" si="74"/>
        <v>0</v>
      </c>
      <c r="AC296" s="172">
        <f t="shared" si="75"/>
        <v>0</v>
      </c>
      <c r="AD296" s="172">
        <f t="shared" si="76"/>
        <v>0</v>
      </c>
      <c r="AE296" s="172">
        <f t="shared" si="77"/>
        <v>0</v>
      </c>
      <c r="AF296" s="172">
        <f t="shared" si="78"/>
        <v>0</v>
      </c>
      <c r="AH296" s="258">
        <f t="shared" si="84"/>
        <v>0</v>
      </c>
      <c r="AI296" s="258">
        <f t="shared" si="84"/>
        <v>0</v>
      </c>
      <c r="BJ296" s="172">
        <f t="shared" si="79"/>
        <v>0</v>
      </c>
      <c r="BK296" s="172">
        <f t="shared" si="80"/>
        <v>0</v>
      </c>
      <c r="BL296" s="172">
        <f t="shared" si="81"/>
        <v>0</v>
      </c>
      <c r="BM296" s="172">
        <f t="shared" si="82"/>
        <v>0</v>
      </c>
      <c r="BN296" s="172">
        <f t="shared" si="83"/>
        <v>0</v>
      </c>
    </row>
    <row r="297" spans="9:66" x14ac:dyDescent="0.15">
      <c r="I297" s="258">
        <f t="shared" si="72"/>
        <v>0</v>
      </c>
      <c r="J297" s="258">
        <f t="shared" si="73"/>
        <v>0</v>
      </c>
      <c r="L297" s="172">
        <f t="shared" si="71"/>
        <v>0</v>
      </c>
      <c r="M297" s="172">
        <f t="shared" si="71"/>
        <v>0</v>
      </c>
      <c r="AB297" s="172">
        <f t="shared" si="74"/>
        <v>0</v>
      </c>
      <c r="AC297" s="172">
        <f t="shared" si="75"/>
        <v>0</v>
      </c>
      <c r="AD297" s="172">
        <f t="shared" si="76"/>
        <v>0</v>
      </c>
      <c r="AE297" s="172">
        <f t="shared" si="77"/>
        <v>0</v>
      </c>
      <c r="AF297" s="172">
        <f t="shared" si="78"/>
        <v>0</v>
      </c>
      <c r="AH297" s="258">
        <f t="shared" si="84"/>
        <v>0</v>
      </c>
      <c r="AI297" s="258">
        <f t="shared" si="84"/>
        <v>0</v>
      </c>
      <c r="BJ297" s="172">
        <f t="shared" si="79"/>
        <v>0</v>
      </c>
      <c r="BK297" s="172">
        <f t="shared" si="80"/>
        <v>0</v>
      </c>
      <c r="BL297" s="172">
        <f t="shared" si="81"/>
        <v>0</v>
      </c>
      <c r="BM297" s="172">
        <f t="shared" si="82"/>
        <v>0</v>
      </c>
      <c r="BN297" s="172">
        <f t="shared" si="83"/>
        <v>0</v>
      </c>
    </row>
    <row r="298" spans="9:66" x14ac:dyDescent="0.15">
      <c r="I298" s="258">
        <f t="shared" si="72"/>
        <v>0</v>
      </c>
      <c r="J298" s="258">
        <f t="shared" si="73"/>
        <v>0</v>
      </c>
      <c r="L298" s="172">
        <f t="shared" si="71"/>
        <v>0</v>
      </c>
      <c r="M298" s="172">
        <f t="shared" si="71"/>
        <v>0</v>
      </c>
      <c r="AB298" s="172">
        <f t="shared" si="74"/>
        <v>0</v>
      </c>
      <c r="AC298" s="172">
        <f t="shared" si="75"/>
        <v>0</v>
      </c>
      <c r="AD298" s="172">
        <f t="shared" si="76"/>
        <v>0</v>
      </c>
      <c r="AE298" s="172">
        <f t="shared" si="77"/>
        <v>0</v>
      </c>
      <c r="AF298" s="172">
        <f t="shared" si="78"/>
        <v>0</v>
      </c>
      <c r="AH298" s="258">
        <f t="shared" si="84"/>
        <v>0</v>
      </c>
      <c r="AI298" s="258">
        <f t="shared" si="84"/>
        <v>0</v>
      </c>
      <c r="BJ298" s="172">
        <f t="shared" si="79"/>
        <v>0</v>
      </c>
      <c r="BK298" s="172">
        <f t="shared" si="80"/>
        <v>0</v>
      </c>
      <c r="BL298" s="172">
        <f t="shared" si="81"/>
        <v>0</v>
      </c>
      <c r="BM298" s="172">
        <f t="shared" si="82"/>
        <v>0</v>
      </c>
      <c r="BN298" s="172">
        <f t="shared" si="83"/>
        <v>0</v>
      </c>
    </row>
    <row r="299" spans="9:66" x14ac:dyDescent="0.15">
      <c r="I299" s="258">
        <f t="shared" si="72"/>
        <v>0</v>
      </c>
      <c r="J299" s="258">
        <f t="shared" si="73"/>
        <v>0</v>
      </c>
      <c r="L299" s="172">
        <f t="shared" si="71"/>
        <v>0</v>
      </c>
      <c r="M299" s="172">
        <f t="shared" si="71"/>
        <v>0</v>
      </c>
      <c r="AB299" s="172">
        <f t="shared" si="74"/>
        <v>0</v>
      </c>
      <c r="AC299" s="172">
        <f t="shared" si="75"/>
        <v>0</v>
      </c>
      <c r="AD299" s="172">
        <f t="shared" si="76"/>
        <v>0</v>
      </c>
      <c r="AE299" s="172">
        <f t="shared" si="77"/>
        <v>0</v>
      </c>
      <c r="AF299" s="172">
        <f t="shared" si="78"/>
        <v>0</v>
      </c>
      <c r="AH299" s="258">
        <f t="shared" si="84"/>
        <v>0</v>
      </c>
      <c r="AI299" s="258">
        <f t="shared" si="84"/>
        <v>0</v>
      </c>
      <c r="BJ299" s="172">
        <f t="shared" si="79"/>
        <v>0</v>
      </c>
      <c r="BK299" s="172">
        <f t="shared" si="80"/>
        <v>0</v>
      </c>
      <c r="BL299" s="172">
        <f t="shared" si="81"/>
        <v>0</v>
      </c>
      <c r="BM299" s="172">
        <f t="shared" si="82"/>
        <v>0</v>
      </c>
      <c r="BN299" s="172">
        <f t="shared" si="83"/>
        <v>0</v>
      </c>
    </row>
    <row r="300" spans="9:66" x14ac:dyDescent="0.15">
      <c r="I300" s="258">
        <f t="shared" si="72"/>
        <v>0</v>
      </c>
      <c r="J300" s="258">
        <f t="shared" si="73"/>
        <v>0</v>
      </c>
      <c r="L300" s="172">
        <f t="shared" si="71"/>
        <v>0</v>
      </c>
      <c r="M300" s="172">
        <f t="shared" si="71"/>
        <v>0</v>
      </c>
      <c r="AB300" s="172">
        <f t="shared" si="74"/>
        <v>0</v>
      </c>
      <c r="AC300" s="172">
        <f t="shared" si="75"/>
        <v>0</v>
      </c>
      <c r="AD300" s="172">
        <f t="shared" si="76"/>
        <v>0</v>
      </c>
      <c r="AE300" s="172">
        <f t="shared" si="77"/>
        <v>0</v>
      </c>
      <c r="AF300" s="172">
        <f t="shared" si="78"/>
        <v>0</v>
      </c>
      <c r="AH300" s="258">
        <f t="shared" si="84"/>
        <v>0</v>
      </c>
      <c r="AI300" s="258">
        <f t="shared" si="84"/>
        <v>0</v>
      </c>
      <c r="BJ300" s="172">
        <f t="shared" si="79"/>
        <v>0</v>
      </c>
      <c r="BK300" s="172">
        <f t="shared" si="80"/>
        <v>0</v>
      </c>
      <c r="BL300" s="172">
        <f t="shared" si="81"/>
        <v>0</v>
      </c>
      <c r="BM300" s="172">
        <f t="shared" si="82"/>
        <v>0</v>
      </c>
      <c r="BN300" s="172">
        <f t="shared" si="83"/>
        <v>0</v>
      </c>
    </row>
    <row r="301" spans="9:66" x14ac:dyDescent="0.15">
      <c r="I301" s="258">
        <f t="shared" si="72"/>
        <v>0</v>
      </c>
      <c r="J301" s="258">
        <f t="shared" si="73"/>
        <v>0</v>
      </c>
      <c r="L301" s="172">
        <f t="shared" si="71"/>
        <v>0</v>
      </c>
      <c r="M301" s="172">
        <f t="shared" si="71"/>
        <v>0</v>
      </c>
      <c r="AB301" s="172">
        <f t="shared" si="74"/>
        <v>0</v>
      </c>
      <c r="AC301" s="172">
        <f t="shared" si="75"/>
        <v>0</v>
      </c>
      <c r="AD301" s="172">
        <f t="shared" si="76"/>
        <v>0</v>
      </c>
      <c r="AE301" s="172">
        <f t="shared" si="77"/>
        <v>0</v>
      </c>
      <c r="AF301" s="172">
        <f t="shared" si="78"/>
        <v>0</v>
      </c>
      <c r="AH301" s="258">
        <f t="shared" si="84"/>
        <v>0</v>
      </c>
      <c r="AI301" s="258">
        <f t="shared" si="84"/>
        <v>0</v>
      </c>
      <c r="BJ301" s="172">
        <f t="shared" si="79"/>
        <v>0</v>
      </c>
      <c r="BK301" s="172">
        <f t="shared" si="80"/>
        <v>0</v>
      </c>
      <c r="BL301" s="172">
        <f t="shared" si="81"/>
        <v>0</v>
      </c>
      <c r="BM301" s="172">
        <f t="shared" si="82"/>
        <v>0</v>
      </c>
      <c r="BN301" s="172">
        <f t="shared" si="83"/>
        <v>0</v>
      </c>
    </row>
    <row r="302" spans="9:66" x14ac:dyDescent="0.15">
      <c r="I302" s="258">
        <f t="shared" si="72"/>
        <v>0</v>
      </c>
      <c r="J302" s="258">
        <f t="shared" si="73"/>
        <v>0</v>
      </c>
      <c r="L302" s="172">
        <f t="shared" si="71"/>
        <v>0</v>
      </c>
      <c r="M302" s="172">
        <f t="shared" si="71"/>
        <v>0</v>
      </c>
      <c r="AB302" s="172">
        <f t="shared" si="74"/>
        <v>0</v>
      </c>
      <c r="AC302" s="172">
        <f t="shared" si="75"/>
        <v>0</v>
      </c>
      <c r="AD302" s="172">
        <f t="shared" si="76"/>
        <v>0</v>
      </c>
      <c r="AE302" s="172">
        <f t="shared" si="77"/>
        <v>0</v>
      </c>
      <c r="AF302" s="172">
        <f t="shared" si="78"/>
        <v>0</v>
      </c>
      <c r="AH302" s="258">
        <f t="shared" si="84"/>
        <v>0</v>
      </c>
      <c r="AI302" s="258">
        <f t="shared" si="84"/>
        <v>0</v>
      </c>
      <c r="BJ302" s="172">
        <f t="shared" si="79"/>
        <v>0</v>
      </c>
      <c r="BK302" s="172">
        <f t="shared" si="80"/>
        <v>0</v>
      </c>
      <c r="BL302" s="172">
        <f t="shared" si="81"/>
        <v>0</v>
      </c>
      <c r="BM302" s="172">
        <f t="shared" si="82"/>
        <v>0</v>
      </c>
      <c r="BN302" s="172">
        <f t="shared" si="83"/>
        <v>0</v>
      </c>
    </row>
    <row r="303" spans="9:66" x14ac:dyDescent="0.15">
      <c r="I303" s="258">
        <f t="shared" si="72"/>
        <v>0</v>
      </c>
      <c r="J303" s="258">
        <f t="shared" si="73"/>
        <v>0</v>
      </c>
      <c r="L303" s="172">
        <f t="shared" si="71"/>
        <v>0</v>
      </c>
      <c r="M303" s="172">
        <f t="shared" si="71"/>
        <v>0</v>
      </c>
      <c r="AB303" s="172">
        <f t="shared" si="74"/>
        <v>0</v>
      </c>
      <c r="AC303" s="172">
        <f t="shared" si="75"/>
        <v>0</v>
      </c>
      <c r="AD303" s="172">
        <f t="shared" si="76"/>
        <v>0</v>
      </c>
      <c r="AE303" s="172">
        <f t="shared" si="77"/>
        <v>0</v>
      </c>
      <c r="AF303" s="172">
        <f t="shared" si="78"/>
        <v>0</v>
      </c>
      <c r="AH303" s="258">
        <f t="shared" si="84"/>
        <v>0</v>
      </c>
      <c r="AI303" s="258">
        <f t="shared" si="84"/>
        <v>0</v>
      </c>
      <c r="BJ303" s="172">
        <f t="shared" si="79"/>
        <v>0</v>
      </c>
      <c r="BK303" s="172">
        <f t="shared" si="80"/>
        <v>0</v>
      </c>
      <c r="BL303" s="172">
        <f t="shared" si="81"/>
        <v>0</v>
      </c>
      <c r="BM303" s="172">
        <f t="shared" si="82"/>
        <v>0</v>
      </c>
      <c r="BN303" s="172">
        <f t="shared" si="83"/>
        <v>0</v>
      </c>
    </row>
    <row r="304" spans="9:66" x14ac:dyDescent="0.15">
      <c r="I304" s="258">
        <f t="shared" si="72"/>
        <v>0</v>
      </c>
      <c r="J304" s="258">
        <f t="shared" si="73"/>
        <v>0</v>
      </c>
      <c r="L304" s="172">
        <f t="shared" si="71"/>
        <v>0</v>
      </c>
      <c r="M304" s="172">
        <f t="shared" si="71"/>
        <v>0</v>
      </c>
      <c r="AB304" s="172">
        <f t="shared" si="74"/>
        <v>0</v>
      </c>
      <c r="AC304" s="172">
        <f t="shared" si="75"/>
        <v>0</v>
      </c>
      <c r="AD304" s="172">
        <f t="shared" si="76"/>
        <v>0</v>
      </c>
      <c r="AE304" s="172">
        <f t="shared" si="77"/>
        <v>0</v>
      </c>
      <c r="AF304" s="172">
        <f t="shared" si="78"/>
        <v>0</v>
      </c>
      <c r="AH304" s="258">
        <f t="shared" si="84"/>
        <v>0</v>
      </c>
      <c r="AI304" s="258">
        <f t="shared" si="84"/>
        <v>0</v>
      </c>
      <c r="BJ304" s="172">
        <f t="shared" si="79"/>
        <v>0</v>
      </c>
      <c r="BK304" s="172">
        <f t="shared" si="80"/>
        <v>0</v>
      </c>
      <c r="BL304" s="172">
        <f t="shared" si="81"/>
        <v>0</v>
      </c>
      <c r="BM304" s="172">
        <f t="shared" si="82"/>
        <v>0</v>
      </c>
      <c r="BN304" s="172">
        <f t="shared" si="83"/>
        <v>0</v>
      </c>
    </row>
    <row r="305" spans="9:66" x14ac:dyDescent="0.15">
      <c r="I305" s="258">
        <f t="shared" si="72"/>
        <v>0</v>
      </c>
      <c r="J305" s="258">
        <f t="shared" si="73"/>
        <v>0</v>
      </c>
      <c r="L305" s="172">
        <f t="shared" si="71"/>
        <v>0</v>
      </c>
      <c r="M305" s="172">
        <f t="shared" si="71"/>
        <v>0</v>
      </c>
      <c r="AB305" s="172">
        <f t="shared" si="74"/>
        <v>0</v>
      </c>
      <c r="AC305" s="172">
        <f t="shared" si="75"/>
        <v>0</v>
      </c>
      <c r="AD305" s="172">
        <f t="shared" si="76"/>
        <v>0</v>
      </c>
      <c r="AE305" s="172">
        <f t="shared" si="77"/>
        <v>0</v>
      </c>
      <c r="AF305" s="172">
        <f t="shared" si="78"/>
        <v>0</v>
      </c>
      <c r="AH305" s="258">
        <f t="shared" si="84"/>
        <v>0</v>
      </c>
      <c r="AI305" s="258">
        <f t="shared" si="84"/>
        <v>0</v>
      </c>
      <c r="BJ305" s="172">
        <f t="shared" si="79"/>
        <v>0</v>
      </c>
      <c r="BK305" s="172">
        <f t="shared" si="80"/>
        <v>0</v>
      </c>
      <c r="BL305" s="172">
        <f t="shared" si="81"/>
        <v>0</v>
      </c>
      <c r="BM305" s="172">
        <f t="shared" si="82"/>
        <v>0</v>
      </c>
      <c r="BN305" s="172">
        <f t="shared" si="83"/>
        <v>0</v>
      </c>
    </row>
    <row r="306" spans="9:66" x14ac:dyDescent="0.15">
      <c r="I306" s="258">
        <f t="shared" si="72"/>
        <v>0</v>
      </c>
      <c r="J306" s="258">
        <f t="shared" si="73"/>
        <v>0</v>
      </c>
      <c r="L306" s="172">
        <f t="shared" si="71"/>
        <v>0</v>
      </c>
      <c r="M306" s="172">
        <f t="shared" si="71"/>
        <v>0</v>
      </c>
      <c r="AB306" s="172">
        <f t="shared" si="74"/>
        <v>0</v>
      </c>
      <c r="AC306" s="172">
        <f t="shared" si="75"/>
        <v>0</v>
      </c>
      <c r="AD306" s="172">
        <f t="shared" si="76"/>
        <v>0</v>
      </c>
      <c r="AE306" s="172">
        <f t="shared" si="77"/>
        <v>0</v>
      </c>
      <c r="AF306" s="172">
        <f t="shared" si="78"/>
        <v>0</v>
      </c>
      <c r="AH306" s="258">
        <f t="shared" si="84"/>
        <v>0</v>
      </c>
      <c r="AI306" s="258">
        <f t="shared" si="84"/>
        <v>0</v>
      </c>
      <c r="BJ306" s="172">
        <f t="shared" si="79"/>
        <v>0</v>
      </c>
      <c r="BK306" s="172">
        <f t="shared" si="80"/>
        <v>0</v>
      </c>
      <c r="BL306" s="172">
        <f t="shared" si="81"/>
        <v>0</v>
      </c>
      <c r="BM306" s="172">
        <f t="shared" si="82"/>
        <v>0</v>
      </c>
      <c r="BN306" s="172">
        <f t="shared" si="83"/>
        <v>0</v>
      </c>
    </row>
    <row r="307" spans="9:66" x14ac:dyDescent="0.15">
      <c r="I307" s="258">
        <f t="shared" si="72"/>
        <v>0</v>
      </c>
      <c r="J307" s="258">
        <f t="shared" si="73"/>
        <v>0</v>
      </c>
      <c r="L307" s="172">
        <f t="shared" si="71"/>
        <v>0</v>
      </c>
      <c r="M307" s="172">
        <f t="shared" si="71"/>
        <v>0</v>
      </c>
      <c r="AB307" s="172">
        <f t="shared" si="74"/>
        <v>0</v>
      </c>
      <c r="AC307" s="172">
        <f t="shared" si="75"/>
        <v>0</v>
      </c>
      <c r="AD307" s="172">
        <f t="shared" si="76"/>
        <v>0</v>
      </c>
      <c r="AE307" s="172">
        <f t="shared" si="77"/>
        <v>0</v>
      </c>
      <c r="AF307" s="172">
        <f t="shared" si="78"/>
        <v>0</v>
      </c>
      <c r="AH307" s="258">
        <f t="shared" si="84"/>
        <v>0</v>
      </c>
      <c r="AI307" s="258">
        <f t="shared" si="84"/>
        <v>0</v>
      </c>
      <c r="BJ307" s="172">
        <f t="shared" si="79"/>
        <v>0</v>
      </c>
      <c r="BK307" s="172">
        <f t="shared" si="80"/>
        <v>0</v>
      </c>
      <c r="BL307" s="172">
        <f t="shared" si="81"/>
        <v>0</v>
      </c>
      <c r="BM307" s="172">
        <f t="shared" si="82"/>
        <v>0</v>
      </c>
      <c r="BN307" s="172">
        <f t="shared" si="83"/>
        <v>0</v>
      </c>
    </row>
    <row r="308" spans="9:66" x14ac:dyDescent="0.15">
      <c r="I308" s="258">
        <f t="shared" si="72"/>
        <v>0</v>
      </c>
      <c r="J308" s="258">
        <f t="shared" si="73"/>
        <v>0</v>
      </c>
      <c r="L308" s="172">
        <f t="shared" si="71"/>
        <v>0</v>
      </c>
      <c r="M308" s="172">
        <f t="shared" si="71"/>
        <v>0</v>
      </c>
      <c r="AB308" s="172">
        <f t="shared" si="74"/>
        <v>0</v>
      </c>
      <c r="AC308" s="172">
        <f t="shared" si="75"/>
        <v>0</v>
      </c>
      <c r="AD308" s="172">
        <f t="shared" si="76"/>
        <v>0</v>
      </c>
      <c r="AE308" s="172">
        <f t="shared" si="77"/>
        <v>0</v>
      </c>
      <c r="AF308" s="172">
        <f t="shared" si="78"/>
        <v>0</v>
      </c>
      <c r="AH308" s="258">
        <f t="shared" si="84"/>
        <v>0</v>
      </c>
      <c r="AI308" s="258">
        <f t="shared" si="84"/>
        <v>0</v>
      </c>
      <c r="BJ308" s="172">
        <f t="shared" si="79"/>
        <v>0</v>
      </c>
      <c r="BK308" s="172">
        <f t="shared" si="80"/>
        <v>0</v>
      </c>
      <c r="BL308" s="172">
        <f t="shared" si="81"/>
        <v>0</v>
      </c>
      <c r="BM308" s="172">
        <f t="shared" si="82"/>
        <v>0</v>
      </c>
      <c r="BN308" s="172">
        <f t="shared" si="83"/>
        <v>0</v>
      </c>
    </row>
    <row r="309" spans="9:66" x14ac:dyDescent="0.15">
      <c r="I309" s="258">
        <f t="shared" si="72"/>
        <v>0</v>
      </c>
      <c r="J309" s="258">
        <f t="shared" si="73"/>
        <v>0</v>
      </c>
      <c r="L309" s="172">
        <f t="shared" si="71"/>
        <v>0</v>
      </c>
      <c r="M309" s="172">
        <f t="shared" si="71"/>
        <v>0</v>
      </c>
      <c r="AB309" s="172">
        <f t="shared" si="74"/>
        <v>0</v>
      </c>
      <c r="AC309" s="172">
        <f t="shared" si="75"/>
        <v>0</v>
      </c>
      <c r="AD309" s="172">
        <f t="shared" si="76"/>
        <v>0</v>
      </c>
      <c r="AE309" s="172">
        <f t="shared" si="77"/>
        <v>0</v>
      </c>
      <c r="AF309" s="172">
        <f t="shared" si="78"/>
        <v>0</v>
      </c>
      <c r="AH309" s="258">
        <f t="shared" si="84"/>
        <v>0</v>
      </c>
      <c r="AI309" s="258">
        <f t="shared" si="84"/>
        <v>0</v>
      </c>
      <c r="BJ309" s="172">
        <f t="shared" si="79"/>
        <v>0</v>
      </c>
      <c r="BK309" s="172">
        <f t="shared" si="80"/>
        <v>0</v>
      </c>
      <c r="BL309" s="172">
        <f t="shared" si="81"/>
        <v>0</v>
      </c>
      <c r="BM309" s="172">
        <f t="shared" si="82"/>
        <v>0</v>
      </c>
      <c r="BN309" s="172">
        <f t="shared" si="83"/>
        <v>0</v>
      </c>
    </row>
    <row r="310" spans="9:66" x14ac:dyDescent="0.15">
      <c r="I310" s="258">
        <f t="shared" si="72"/>
        <v>0</v>
      </c>
      <c r="J310" s="258">
        <f t="shared" si="73"/>
        <v>0</v>
      </c>
      <c r="L310" s="172">
        <f t="shared" si="71"/>
        <v>0</v>
      </c>
      <c r="M310" s="172">
        <f t="shared" si="71"/>
        <v>0</v>
      </c>
      <c r="AB310" s="172">
        <f t="shared" si="74"/>
        <v>0</v>
      </c>
      <c r="AC310" s="172">
        <f t="shared" si="75"/>
        <v>0</v>
      </c>
      <c r="AD310" s="172">
        <f t="shared" si="76"/>
        <v>0</v>
      </c>
      <c r="AE310" s="172">
        <f t="shared" si="77"/>
        <v>0</v>
      </c>
      <c r="AF310" s="172">
        <f t="shared" si="78"/>
        <v>0</v>
      </c>
      <c r="AH310" s="258">
        <f t="shared" si="84"/>
        <v>0</v>
      </c>
      <c r="AI310" s="258">
        <f t="shared" si="84"/>
        <v>0</v>
      </c>
      <c r="BJ310" s="172">
        <f t="shared" si="79"/>
        <v>0</v>
      </c>
      <c r="BK310" s="172">
        <f t="shared" si="80"/>
        <v>0</v>
      </c>
      <c r="BL310" s="172">
        <f t="shared" si="81"/>
        <v>0</v>
      </c>
      <c r="BM310" s="172">
        <f t="shared" si="82"/>
        <v>0</v>
      </c>
      <c r="BN310" s="172">
        <f t="shared" si="83"/>
        <v>0</v>
      </c>
    </row>
    <row r="311" spans="9:66" x14ac:dyDescent="0.15">
      <c r="I311" s="258">
        <f t="shared" si="72"/>
        <v>0</v>
      </c>
      <c r="J311" s="258">
        <f t="shared" si="73"/>
        <v>0</v>
      </c>
      <c r="L311" s="172">
        <f t="shared" si="71"/>
        <v>0</v>
      </c>
      <c r="M311" s="172">
        <f t="shared" si="71"/>
        <v>0</v>
      </c>
      <c r="AB311" s="172">
        <f t="shared" si="74"/>
        <v>0</v>
      </c>
      <c r="AC311" s="172">
        <f t="shared" si="75"/>
        <v>0</v>
      </c>
      <c r="AD311" s="172">
        <f t="shared" si="76"/>
        <v>0</v>
      </c>
      <c r="AE311" s="172">
        <f t="shared" si="77"/>
        <v>0</v>
      </c>
      <c r="AF311" s="172">
        <f t="shared" si="78"/>
        <v>0</v>
      </c>
      <c r="AH311" s="258">
        <f t="shared" si="84"/>
        <v>0</v>
      </c>
      <c r="AI311" s="258">
        <f t="shared" si="84"/>
        <v>0</v>
      </c>
      <c r="BJ311" s="172">
        <f t="shared" si="79"/>
        <v>0</v>
      </c>
      <c r="BK311" s="172">
        <f t="shared" si="80"/>
        <v>0</v>
      </c>
      <c r="BL311" s="172">
        <f t="shared" si="81"/>
        <v>0</v>
      </c>
      <c r="BM311" s="172">
        <f t="shared" si="82"/>
        <v>0</v>
      </c>
      <c r="BN311" s="172">
        <f t="shared" si="83"/>
        <v>0</v>
      </c>
    </row>
    <row r="312" spans="9:66" x14ac:dyDescent="0.15">
      <c r="I312" s="258">
        <f t="shared" si="72"/>
        <v>0</v>
      </c>
      <c r="J312" s="258">
        <f t="shared" si="73"/>
        <v>0</v>
      </c>
      <c r="L312" s="172">
        <f t="shared" si="71"/>
        <v>0</v>
      </c>
      <c r="M312" s="172">
        <f t="shared" si="71"/>
        <v>0</v>
      </c>
      <c r="AB312" s="172">
        <f t="shared" si="74"/>
        <v>0</v>
      </c>
      <c r="AC312" s="172">
        <f t="shared" si="75"/>
        <v>0</v>
      </c>
      <c r="AD312" s="172">
        <f t="shared" si="76"/>
        <v>0</v>
      </c>
      <c r="AE312" s="172">
        <f t="shared" si="77"/>
        <v>0</v>
      </c>
      <c r="AF312" s="172">
        <f t="shared" si="78"/>
        <v>0</v>
      </c>
      <c r="AH312" s="258">
        <f t="shared" si="84"/>
        <v>0</v>
      </c>
      <c r="AI312" s="258">
        <f t="shared" si="84"/>
        <v>0</v>
      </c>
      <c r="BJ312" s="172">
        <f t="shared" si="79"/>
        <v>0</v>
      </c>
      <c r="BK312" s="172">
        <f t="shared" si="80"/>
        <v>0</v>
      </c>
      <c r="BL312" s="172">
        <f t="shared" si="81"/>
        <v>0</v>
      </c>
      <c r="BM312" s="172">
        <f t="shared" si="82"/>
        <v>0</v>
      </c>
      <c r="BN312" s="172">
        <f t="shared" si="83"/>
        <v>0</v>
      </c>
    </row>
    <row r="313" spans="9:66" x14ac:dyDescent="0.15">
      <c r="I313" s="258">
        <f t="shared" si="72"/>
        <v>0</v>
      </c>
      <c r="J313" s="258">
        <f t="shared" si="73"/>
        <v>0</v>
      </c>
      <c r="L313" s="172">
        <f t="shared" si="71"/>
        <v>0</v>
      </c>
      <c r="M313" s="172">
        <f t="shared" si="71"/>
        <v>0</v>
      </c>
      <c r="AB313" s="172">
        <f t="shared" si="74"/>
        <v>0</v>
      </c>
      <c r="AC313" s="172">
        <f t="shared" si="75"/>
        <v>0</v>
      </c>
      <c r="AD313" s="172">
        <f t="shared" si="76"/>
        <v>0</v>
      </c>
      <c r="AE313" s="172">
        <f t="shared" si="77"/>
        <v>0</v>
      </c>
      <c r="AF313" s="172">
        <f t="shared" si="78"/>
        <v>0</v>
      </c>
      <c r="AH313" s="258">
        <f t="shared" si="84"/>
        <v>0</v>
      </c>
      <c r="AI313" s="258">
        <f t="shared" si="84"/>
        <v>0</v>
      </c>
      <c r="BJ313" s="172">
        <f t="shared" si="79"/>
        <v>0</v>
      </c>
      <c r="BK313" s="172">
        <f t="shared" si="80"/>
        <v>0</v>
      </c>
      <c r="BL313" s="172">
        <f t="shared" si="81"/>
        <v>0</v>
      </c>
      <c r="BM313" s="172">
        <f t="shared" si="82"/>
        <v>0</v>
      </c>
      <c r="BN313" s="172">
        <f t="shared" si="83"/>
        <v>0</v>
      </c>
    </row>
    <row r="314" spans="9:66" x14ac:dyDescent="0.15">
      <c r="I314" s="258">
        <f t="shared" si="72"/>
        <v>0</v>
      </c>
      <c r="J314" s="258">
        <f t="shared" si="73"/>
        <v>0</v>
      </c>
      <c r="L314" s="172">
        <f t="shared" si="71"/>
        <v>0</v>
      </c>
      <c r="M314" s="172">
        <f t="shared" si="71"/>
        <v>0</v>
      </c>
      <c r="AB314" s="172">
        <f t="shared" si="74"/>
        <v>0</v>
      </c>
      <c r="AC314" s="172">
        <f t="shared" si="75"/>
        <v>0</v>
      </c>
      <c r="AD314" s="172">
        <f t="shared" si="76"/>
        <v>0</v>
      </c>
      <c r="AE314" s="172">
        <f t="shared" si="77"/>
        <v>0</v>
      </c>
      <c r="AF314" s="172">
        <f t="shared" si="78"/>
        <v>0</v>
      </c>
      <c r="AH314" s="258">
        <f t="shared" si="84"/>
        <v>0</v>
      </c>
      <c r="AI314" s="258">
        <f t="shared" si="84"/>
        <v>0</v>
      </c>
      <c r="BJ314" s="172">
        <f t="shared" si="79"/>
        <v>0</v>
      </c>
      <c r="BK314" s="172">
        <f t="shared" si="80"/>
        <v>0</v>
      </c>
      <c r="BL314" s="172">
        <f t="shared" si="81"/>
        <v>0</v>
      </c>
      <c r="BM314" s="172">
        <f t="shared" si="82"/>
        <v>0</v>
      </c>
      <c r="BN314" s="172">
        <f t="shared" si="83"/>
        <v>0</v>
      </c>
    </row>
    <row r="315" spans="9:66" x14ac:dyDescent="0.15">
      <c r="I315" s="258">
        <f t="shared" si="72"/>
        <v>0</v>
      </c>
      <c r="J315" s="258">
        <f t="shared" si="73"/>
        <v>0</v>
      </c>
      <c r="L315" s="172">
        <f t="shared" si="71"/>
        <v>0</v>
      </c>
      <c r="M315" s="172">
        <f t="shared" si="71"/>
        <v>0</v>
      </c>
      <c r="AB315" s="172">
        <f t="shared" si="74"/>
        <v>0</v>
      </c>
      <c r="AC315" s="172">
        <f t="shared" si="75"/>
        <v>0</v>
      </c>
      <c r="AD315" s="172">
        <f t="shared" si="76"/>
        <v>0</v>
      </c>
      <c r="AE315" s="172">
        <f t="shared" si="77"/>
        <v>0</v>
      </c>
      <c r="AF315" s="172">
        <f t="shared" si="78"/>
        <v>0</v>
      </c>
      <c r="AH315" s="258">
        <f t="shared" si="84"/>
        <v>0</v>
      </c>
      <c r="AI315" s="258">
        <f t="shared" si="84"/>
        <v>0</v>
      </c>
      <c r="BJ315" s="172">
        <f t="shared" si="79"/>
        <v>0</v>
      </c>
      <c r="BK315" s="172">
        <f t="shared" si="80"/>
        <v>0</v>
      </c>
      <c r="BL315" s="172">
        <f t="shared" si="81"/>
        <v>0</v>
      </c>
      <c r="BM315" s="172">
        <f t="shared" si="82"/>
        <v>0</v>
      </c>
      <c r="BN315" s="172">
        <f t="shared" si="83"/>
        <v>0</v>
      </c>
    </row>
    <row r="316" spans="9:66" x14ac:dyDescent="0.15">
      <c r="I316" s="258">
        <f t="shared" si="72"/>
        <v>0</v>
      </c>
      <c r="J316" s="258">
        <f t="shared" si="73"/>
        <v>0</v>
      </c>
      <c r="L316" s="172">
        <f t="shared" si="71"/>
        <v>0</v>
      </c>
      <c r="M316" s="172">
        <f t="shared" si="71"/>
        <v>0</v>
      </c>
      <c r="AB316" s="172">
        <f t="shared" si="74"/>
        <v>0</v>
      </c>
      <c r="AC316" s="172">
        <f t="shared" si="75"/>
        <v>0</v>
      </c>
      <c r="AD316" s="172">
        <f t="shared" si="76"/>
        <v>0</v>
      </c>
      <c r="AE316" s="172">
        <f t="shared" si="77"/>
        <v>0</v>
      </c>
      <c r="AF316" s="172">
        <f t="shared" si="78"/>
        <v>0</v>
      </c>
      <c r="AH316" s="258">
        <f t="shared" si="84"/>
        <v>0</v>
      </c>
      <c r="AI316" s="258">
        <f t="shared" si="84"/>
        <v>0</v>
      </c>
      <c r="BJ316" s="172">
        <f t="shared" si="79"/>
        <v>0</v>
      </c>
      <c r="BK316" s="172">
        <f t="shared" si="80"/>
        <v>0</v>
      </c>
      <c r="BL316" s="172">
        <f t="shared" si="81"/>
        <v>0</v>
      </c>
      <c r="BM316" s="172">
        <f t="shared" si="82"/>
        <v>0</v>
      </c>
      <c r="BN316" s="172">
        <f t="shared" si="83"/>
        <v>0</v>
      </c>
    </row>
    <row r="317" spans="9:66" x14ac:dyDescent="0.15">
      <c r="I317" s="258">
        <f t="shared" si="72"/>
        <v>0</v>
      </c>
      <c r="J317" s="258">
        <f t="shared" si="73"/>
        <v>0</v>
      </c>
      <c r="L317" s="172">
        <f t="shared" si="71"/>
        <v>0</v>
      </c>
      <c r="M317" s="172">
        <f t="shared" si="71"/>
        <v>0</v>
      </c>
      <c r="AB317" s="172">
        <f t="shared" si="74"/>
        <v>0</v>
      </c>
      <c r="AC317" s="172">
        <f t="shared" si="75"/>
        <v>0</v>
      </c>
      <c r="AD317" s="172">
        <f t="shared" si="76"/>
        <v>0</v>
      </c>
      <c r="AE317" s="172">
        <f t="shared" si="77"/>
        <v>0</v>
      </c>
      <c r="AF317" s="172">
        <f t="shared" si="78"/>
        <v>0</v>
      </c>
      <c r="AH317" s="258">
        <f t="shared" si="84"/>
        <v>0</v>
      </c>
      <c r="AI317" s="258">
        <f t="shared" si="84"/>
        <v>0</v>
      </c>
      <c r="BJ317" s="172">
        <f t="shared" si="79"/>
        <v>0</v>
      </c>
      <c r="BK317" s="172">
        <f t="shared" si="80"/>
        <v>0</v>
      </c>
      <c r="BL317" s="172">
        <f t="shared" si="81"/>
        <v>0</v>
      </c>
      <c r="BM317" s="172">
        <f t="shared" si="82"/>
        <v>0</v>
      </c>
      <c r="BN317" s="172">
        <f t="shared" si="83"/>
        <v>0</v>
      </c>
    </row>
    <row r="318" spans="9:66" x14ac:dyDescent="0.15">
      <c r="I318" s="258">
        <f t="shared" si="72"/>
        <v>0</v>
      </c>
      <c r="J318" s="258">
        <f t="shared" si="73"/>
        <v>0</v>
      </c>
      <c r="L318" s="172">
        <f t="shared" si="71"/>
        <v>0</v>
      </c>
      <c r="M318" s="172">
        <f t="shared" si="71"/>
        <v>0</v>
      </c>
      <c r="AB318" s="172">
        <f t="shared" si="74"/>
        <v>0</v>
      </c>
      <c r="AC318" s="172">
        <f t="shared" si="75"/>
        <v>0</v>
      </c>
      <c r="AD318" s="172">
        <f t="shared" si="76"/>
        <v>0</v>
      </c>
      <c r="AE318" s="172">
        <f t="shared" si="77"/>
        <v>0</v>
      </c>
      <c r="AF318" s="172">
        <f t="shared" si="78"/>
        <v>0</v>
      </c>
      <c r="AH318" s="258">
        <f t="shared" si="84"/>
        <v>0</v>
      </c>
      <c r="AI318" s="258">
        <f t="shared" si="84"/>
        <v>0</v>
      </c>
      <c r="BJ318" s="172">
        <f t="shared" si="79"/>
        <v>0</v>
      </c>
      <c r="BK318" s="172">
        <f t="shared" si="80"/>
        <v>0</v>
      </c>
      <c r="BL318" s="172">
        <f t="shared" si="81"/>
        <v>0</v>
      </c>
      <c r="BM318" s="172">
        <f t="shared" si="82"/>
        <v>0</v>
      </c>
      <c r="BN318" s="172">
        <f t="shared" si="83"/>
        <v>0</v>
      </c>
    </row>
    <row r="319" spans="9:66" x14ac:dyDescent="0.15">
      <c r="I319" s="258">
        <f t="shared" si="72"/>
        <v>0</v>
      </c>
      <c r="J319" s="258">
        <f t="shared" si="73"/>
        <v>0</v>
      </c>
      <c r="L319" s="172">
        <f t="shared" si="71"/>
        <v>0</v>
      </c>
      <c r="M319" s="172">
        <f t="shared" si="71"/>
        <v>0</v>
      </c>
      <c r="AB319" s="172">
        <f t="shared" si="74"/>
        <v>0</v>
      </c>
      <c r="AC319" s="172">
        <f t="shared" si="75"/>
        <v>0</v>
      </c>
      <c r="AD319" s="172">
        <f t="shared" si="76"/>
        <v>0</v>
      </c>
      <c r="AE319" s="172">
        <f t="shared" si="77"/>
        <v>0</v>
      </c>
      <c r="AF319" s="172">
        <f t="shared" si="78"/>
        <v>0</v>
      </c>
      <c r="AH319" s="258">
        <f t="shared" si="84"/>
        <v>0</v>
      </c>
      <c r="AI319" s="258">
        <f t="shared" si="84"/>
        <v>0</v>
      </c>
      <c r="BJ319" s="172">
        <f t="shared" si="79"/>
        <v>0</v>
      </c>
      <c r="BK319" s="172">
        <f t="shared" si="80"/>
        <v>0</v>
      </c>
      <c r="BL319" s="172">
        <f t="shared" si="81"/>
        <v>0</v>
      </c>
      <c r="BM319" s="172">
        <f t="shared" si="82"/>
        <v>0</v>
      </c>
      <c r="BN319" s="172">
        <f t="shared" si="83"/>
        <v>0</v>
      </c>
    </row>
    <row r="320" spans="9:66" x14ac:dyDescent="0.15">
      <c r="I320" s="258">
        <f t="shared" si="72"/>
        <v>0</v>
      </c>
      <c r="J320" s="258">
        <f t="shared" si="73"/>
        <v>0</v>
      </c>
      <c r="L320" s="172">
        <f t="shared" si="71"/>
        <v>0</v>
      </c>
      <c r="M320" s="172">
        <f t="shared" si="71"/>
        <v>0</v>
      </c>
      <c r="AB320" s="172">
        <f t="shared" si="74"/>
        <v>0</v>
      </c>
      <c r="AC320" s="172">
        <f t="shared" si="75"/>
        <v>0</v>
      </c>
      <c r="AD320" s="172">
        <f t="shared" si="76"/>
        <v>0</v>
      </c>
      <c r="AE320" s="172">
        <f t="shared" si="77"/>
        <v>0</v>
      </c>
      <c r="AF320" s="172">
        <f t="shared" si="78"/>
        <v>0</v>
      </c>
      <c r="AH320" s="258">
        <f t="shared" si="84"/>
        <v>0</v>
      </c>
      <c r="AI320" s="258">
        <f t="shared" si="84"/>
        <v>0</v>
      </c>
      <c r="BJ320" s="172">
        <f t="shared" si="79"/>
        <v>0</v>
      </c>
      <c r="BK320" s="172">
        <f t="shared" si="80"/>
        <v>0</v>
      </c>
      <c r="BL320" s="172">
        <f t="shared" si="81"/>
        <v>0</v>
      </c>
      <c r="BM320" s="172">
        <f t="shared" si="82"/>
        <v>0</v>
      </c>
      <c r="BN320" s="172">
        <f t="shared" si="83"/>
        <v>0</v>
      </c>
    </row>
    <row r="321" spans="9:66" x14ac:dyDescent="0.15">
      <c r="I321" s="258">
        <f t="shared" si="72"/>
        <v>0</v>
      </c>
      <c r="J321" s="258">
        <f t="shared" si="73"/>
        <v>0</v>
      </c>
      <c r="L321" s="172">
        <f t="shared" si="71"/>
        <v>0</v>
      </c>
      <c r="M321" s="172">
        <f t="shared" si="71"/>
        <v>0</v>
      </c>
      <c r="AB321" s="172">
        <f t="shared" si="74"/>
        <v>0</v>
      </c>
      <c r="AC321" s="172">
        <f t="shared" si="75"/>
        <v>0</v>
      </c>
      <c r="AD321" s="172">
        <f t="shared" si="76"/>
        <v>0</v>
      </c>
      <c r="AE321" s="172">
        <f t="shared" si="77"/>
        <v>0</v>
      </c>
      <c r="AF321" s="172">
        <f t="shared" si="78"/>
        <v>0</v>
      </c>
      <c r="AH321" s="258">
        <f t="shared" si="84"/>
        <v>0</v>
      </c>
      <c r="AI321" s="258">
        <f t="shared" si="84"/>
        <v>0</v>
      </c>
      <c r="BJ321" s="172">
        <f t="shared" si="79"/>
        <v>0</v>
      </c>
      <c r="BK321" s="172">
        <f t="shared" si="80"/>
        <v>0</v>
      </c>
      <c r="BL321" s="172">
        <f t="shared" si="81"/>
        <v>0</v>
      </c>
      <c r="BM321" s="172">
        <f t="shared" si="82"/>
        <v>0</v>
      </c>
      <c r="BN321" s="172">
        <f t="shared" si="83"/>
        <v>0</v>
      </c>
    </row>
    <row r="322" spans="9:66" x14ac:dyDescent="0.15">
      <c r="I322" s="258">
        <f t="shared" si="72"/>
        <v>0</v>
      </c>
      <c r="J322" s="258">
        <f t="shared" si="73"/>
        <v>0</v>
      </c>
      <c r="L322" s="172">
        <f t="shared" si="71"/>
        <v>0</v>
      </c>
      <c r="M322" s="172">
        <f t="shared" si="71"/>
        <v>0</v>
      </c>
      <c r="AB322" s="172">
        <f t="shared" si="74"/>
        <v>0</v>
      </c>
      <c r="AC322" s="172">
        <f t="shared" si="75"/>
        <v>0</v>
      </c>
      <c r="AD322" s="172">
        <f t="shared" si="76"/>
        <v>0</v>
      </c>
      <c r="AE322" s="172">
        <f t="shared" si="77"/>
        <v>0</v>
      </c>
      <c r="AF322" s="172">
        <f t="shared" si="78"/>
        <v>0</v>
      </c>
      <c r="AH322" s="258">
        <f t="shared" si="84"/>
        <v>0</v>
      </c>
      <c r="AI322" s="258">
        <f t="shared" si="84"/>
        <v>0</v>
      </c>
      <c r="BJ322" s="172">
        <f t="shared" si="79"/>
        <v>0</v>
      </c>
      <c r="BK322" s="172">
        <f t="shared" si="80"/>
        <v>0</v>
      </c>
      <c r="BL322" s="172">
        <f t="shared" si="81"/>
        <v>0</v>
      </c>
      <c r="BM322" s="172">
        <f t="shared" si="82"/>
        <v>0</v>
      </c>
      <c r="BN322" s="172">
        <f t="shared" si="83"/>
        <v>0</v>
      </c>
    </row>
    <row r="323" spans="9:66" x14ac:dyDescent="0.15">
      <c r="I323" s="258">
        <f t="shared" si="72"/>
        <v>0</v>
      </c>
      <c r="J323" s="258">
        <f t="shared" si="73"/>
        <v>0</v>
      </c>
      <c r="L323" s="172">
        <f t="shared" si="71"/>
        <v>0</v>
      </c>
      <c r="M323" s="172">
        <f t="shared" si="71"/>
        <v>0</v>
      </c>
      <c r="AB323" s="172">
        <f t="shared" si="74"/>
        <v>0</v>
      </c>
      <c r="AC323" s="172">
        <f t="shared" si="75"/>
        <v>0</v>
      </c>
      <c r="AD323" s="172">
        <f t="shared" si="76"/>
        <v>0</v>
      </c>
      <c r="AE323" s="172">
        <f t="shared" si="77"/>
        <v>0</v>
      </c>
      <c r="AF323" s="172">
        <f t="shared" si="78"/>
        <v>0</v>
      </c>
      <c r="AH323" s="258">
        <f t="shared" si="84"/>
        <v>0</v>
      </c>
      <c r="AI323" s="258">
        <f t="shared" si="84"/>
        <v>0</v>
      </c>
      <c r="BJ323" s="172">
        <f t="shared" si="79"/>
        <v>0</v>
      </c>
      <c r="BK323" s="172">
        <f t="shared" si="80"/>
        <v>0</v>
      </c>
      <c r="BL323" s="172">
        <f t="shared" si="81"/>
        <v>0</v>
      </c>
      <c r="BM323" s="172">
        <f t="shared" si="82"/>
        <v>0</v>
      </c>
      <c r="BN323" s="172">
        <f t="shared" si="83"/>
        <v>0</v>
      </c>
    </row>
    <row r="324" spans="9:66" x14ac:dyDescent="0.15">
      <c r="I324" s="258">
        <f t="shared" si="72"/>
        <v>0</v>
      </c>
      <c r="J324" s="258">
        <f t="shared" si="73"/>
        <v>0</v>
      </c>
      <c r="L324" s="172">
        <f t="shared" si="71"/>
        <v>0</v>
      </c>
      <c r="M324" s="172">
        <f t="shared" si="71"/>
        <v>0</v>
      </c>
      <c r="AB324" s="172">
        <f t="shared" si="74"/>
        <v>0</v>
      </c>
      <c r="AC324" s="172">
        <f t="shared" si="75"/>
        <v>0</v>
      </c>
      <c r="AD324" s="172">
        <f t="shared" si="76"/>
        <v>0</v>
      </c>
      <c r="AE324" s="172">
        <f t="shared" si="77"/>
        <v>0</v>
      </c>
      <c r="AF324" s="172">
        <f t="shared" si="78"/>
        <v>0</v>
      </c>
      <c r="AH324" s="258">
        <f t="shared" si="84"/>
        <v>0</v>
      </c>
      <c r="AI324" s="258">
        <f t="shared" si="84"/>
        <v>0</v>
      </c>
      <c r="BJ324" s="172">
        <f t="shared" si="79"/>
        <v>0</v>
      </c>
      <c r="BK324" s="172">
        <f t="shared" si="80"/>
        <v>0</v>
      </c>
      <c r="BL324" s="172">
        <f t="shared" si="81"/>
        <v>0</v>
      </c>
      <c r="BM324" s="172">
        <f t="shared" si="82"/>
        <v>0</v>
      </c>
      <c r="BN324" s="172">
        <f t="shared" si="83"/>
        <v>0</v>
      </c>
    </row>
    <row r="325" spans="9:66" x14ac:dyDescent="0.15">
      <c r="I325" s="258">
        <f t="shared" si="72"/>
        <v>0</v>
      </c>
      <c r="J325" s="258">
        <f t="shared" si="73"/>
        <v>0</v>
      </c>
      <c r="L325" s="172">
        <f t="shared" si="71"/>
        <v>0</v>
      </c>
      <c r="M325" s="172">
        <f t="shared" si="71"/>
        <v>0</v>
      </c>
      <c r="AB325" s="172">
        <f t="shared" si="74"/>
        <v>0</v>
      </c>
      <c r="AC325" s="172">
        <f t="shared" si="75"/>
        <v>0</v>
      </c>
      <c r="AD325" s="172">
        <f t="shared" si="76"/>
        <v>0</v>
      </c>
      <c r="AE325" s="172">
        <f t="shared" si="77"/>
        <v>0</v>
      </c>
      <c r="AF325" s="172">
        <f t="shared" si="78"/>
        <v>0</v>
      </c>
      <c r="AH325" s="258">
        <f t="shared" si="84"/>
        <v>0</v>
      </c>
      <c r="AI325" s="258">
        <f t="shared" si="84"/>
        <v>0</v>
      </c>
      <c r="BJ325" s="172">
        <f t="shared" si="79"/>
        <v>0</v>
      </c>
      <c r="BK325" s="172">
        <f t="shared" si="80"/>
        <v>0</v>
      </c>
      <c r="BL325" s="172">
        <f t="shared" si="81"/>
        <v>0</v>
      </c>
      <c r="BM325" s="172">
        <f t="shared" si="82"/>
        <v>0</v>
      </c>
      <c r="BN325" s="172">
        <f t="shared" si="83"/>
        <v>0</v>
      </c>
    </row>
    <row r="326" spans="9:66" x14ac:dyDescent="0.15">
      <c r="I326" s="258">
        <f t="shared" si="72"/>
        <v>0</v>
      </c>
      <c r="J326" s="258">
        <f t="shared" si="73"/>
        <v>0</v>
      </c>
      <c r="L326" s="172">
        <f t="shared" si="71"/>
        <v>0</v>
      </c>
      <c r="M326" s="172">
        <f t="shared" si="71"/>
        <v>0</v>
      </c>
      <c r="AB326" s="172">
        <f t="shared" si="74"/>
        <v>0</v>
      </c>
      <c r="AC326" s="172">
        <f t="shared" si="75"/>
        <v>0</v>
      </c>
      <c r="AD326" s="172">
        <f t="shared" si="76"/>
        <v>0</v>
      </c>
      <c r="AE326" s="172">
        <f t="shared" si="77"/>
        <v>0</v>
      </c>
      <c r="AF326" s="172">
        <f t="shared" si="78"/>
        <v>0</v>
      </c>
      <c r="AH326" s="258">
        <f t="shared" si="84"/>
        <v>0</v>
      </c>
      <c r="AI326" s="258">
        <f t="shared" si="84"/>
        <v>0</v>
      </c>
      <c r="BJ326" s="172">
        <f t="shared" si="79"/>
        <v>0</v>
      </c>
      <c r="BK326" s="172">
        <f t="shared" si="80"/>
        <v>0</v>
      </c>
      <c r="BL326" s="172">
        <f t="shared" si="81"/>
        <v>0</v>
      </c>
      <c r="BM326" s="172">
        <f t="shared" si="82"/>
        <v>0</v>
      </c>
      <c r="BN326" s="172">
        <f t="shared" si="83"/>
        <v>0</v>
      </c>
    </row>
    <row r="327" spans="9:66" x14ac:dyDescent="0.15">
      <c r="I327" s="258">
        <f t="shared" si="72"/>
        <v>0</v>
      </c>
      <c r="J327" s="258">
        <f t="shared" si="73"/>
        <v>0</v>
      </c>
      <c r="L327" s="172">
        <f t="shared" si="71"/>
        <v>0</v>
      </c>
      <c r="M327" s="172">
        <f t="shared" si="71"/>
        <v>0</v>
      </c>
      <c r="AB327" s="172">
        <f t="shared" si="74"/>
        <v>0</v>
      </c>
      <c r="AC327" s="172">
        <f t="shared" si="75"/>
        <v>0</v>
      </c>
      <c r="AD327" s="172">
        <f t="shared" si="76"/>
        <v>0</v>
      </c>
      <c r="AE327" s="172">
        <f t="shared" si="77"/>
        <v>0</v>
      </c>
      <c r="AF327" s="172">
        <f t="shared" si="78"/>
        <v>0</v>
      </c>
      <c r="AH327" s="258">
        <f t="shared" si="84"/>
        <v>0</v>
      </c>
      <c r="AI327" s="258">
        <f t="shared" si="84"/>
        <v>0</v>
      </c>
      <c r="BJ327" s="172">
        <f t="shared" si="79"/>
        <v>0</v>
      </c>
      <c r="BK327" s="172">
        <f t="shared" si="80"/>
        <v>0</v>
      </c>
      <c r="BL327" s="172">
        <f t="shared" si="81"/>
        <v>0</v>
      </c>
      <c r="BM327" s="172">
        <f t="shared" si="82"/>
        <v>0</v>
      </c>
      <c r="BN327" s="172">
        <f t="shared" si="83"/>
        <v>0</v>
      </c>
    </row>
    <row r="328" spans="9:66" x14ac:dyDescent="0.15">
      <c r="I328" s="258">
        <f t="shared" si="72"/>
        <v>0</v>
      </c>
      <c r="J328" s="258">
        <f t="shared" si="73"/>
        <v>0</v>
      </c>
      <c r="L328" s="172">
        <f t="shared" si="71"/>
        <v>0</v>
      </c>
      <c r="M328" s="172">
        <f t="shared" si="71"/>
        <v>0</v>
      </c>
      <c r="AB328" s="172">
        <f t="shared" si="74"/>
        <v>0</v>
      </c>
      <c r="AC328" s="172">
        <f t="shared" si="75"/>
        <v>0</v>
      </c>
      <c r="AD328" s="172">
        <f t="shared" si="76"/>
        <v>0</v>
      </c>
      <c r="AE328" s="172">
        <f t="shared" si="77"/>
        <v>0</v>
      </c>
      <c r="AF328" s="172">
        <f t="shared" si="78"/>
        <v>0</v>
      </c>
      <c r="AH328" s="258">
        <f t="shared" si="84"/>
        <v>0</v>
      </c>
      <c r="AI328" s="258">
        <f t="shared" si="84"/>
        <v>0</v>
      </c>
      <c r="BJ328" s="172">
        <f t="shared" si="79"/>
        <v>0</v>
      </c>
      <c r="BK328" s="172">
        <f t="shared" si="80"/>
        <v>0</v>
      </c>
      <c r="BL328" s="172">
        <f t="shared" si="81"/>
        <v>0</v>
      </c>
      <c r="BM328" s="172">
        <f t="shared" si="82"/>
        <v>0</v>
      </c>
      <c r="BN328" s="172">
        <f t="shared" si="83"/>
        <v>0</v>
      </c>
    </row>
    <row r="329" spans="9:66" x14ac:dyDescent="0.15">
      <c r="I329" s="258">
        <f t="shared" si="72"/>
        <v>0</v>
      </c>
      <c r="J329" s="258">
        <f t="shared" si="73"/>
        <v>0</v>
      </c>
      <c r="L329" s="172">
        <f t="shared" si="71"/>
        <v>0</v>
      </c>
      <c r="M329" s="172">
        <f t="shared" si="71"/>
        <v>0</v>
      </c>
      <c r="AB329" s="172">
        <f t="shared" si="74"/>
        <v>0</v>
      </c>
      <c r="AC329" s="172">
        <f t="shared" si="75"/>
        <v>0</v>
      </c>
      <c r="AD329" s="172">
        <f t="shared" si="76"/>
        <v>0</v>
      </c>
      <c r="AE329" s="172">
        <f t="shared" si="77"/>
        <v>0</v>
      </c>
      <c r="AF329" s="172">
        <f t="shared" si="78"/>
        <v>0</v>
      </c>
      <c r="AH329" s="258">
        <f t="shared" si="84"/>
        <v>0</v>
      </c>
      <c r="AI329" s="258">
        <f t="shared" si="84"/>
        <v>0</v>
      </c>
      <c r="BJ329" s="172">
        <f t="shared" si="79"/>
        <v>0</v>
      </c>
      <c r="BK329" s="172">
        <f t="shared" si="80"/>
        <v>0</v>
      </c>
      <c r="BL329" s="172">
        <f t="shared" si="81"/>
        <v>0</v>
      </c>
      <c r="BM329" s="172">
        <f t="shared" si="82"/>
        <v>0</v>
      </c>
      <c r="BN329" s="172">
        <f t="shared" si="83"/>
        <v>0</v>
      </c>
    </row>
    <row r="330" spans="9:66" x14ac:dyDescent="0.15">
      <c r="I330" s="258">
        <f t="shared" si="72"/>
        <v>0</v>
      </c>
      <c r="J330" s="258">
        <f t="shared" si="73"/>
        <v>0</v>
      </c>
      <c r="L330" s="172">
        <f t="shared" si="71"/>
        <v>0</v>
      </c>
      <c r="M330" s="172">
        <f t="shared" si="71"/>
        <v>0</v>
      </c>
      <c r="AB330" s="172">
        <f t="shared" si="74"/>
        <v>0</v>
      </c>
      <c r="AC330" s="172">
        <f t="shared" si="75"/>
        <v>0</v>
      </c>
      <c r="AD330" s="172">
        <f t="shared" si="76"/>
        <v>0</v>
      </c>
      <c r="AE330" s="172">
        <f t="shared" si="77"/>
        <v>0</v>
      </c>
      <c r="AF330" s="172">
        <f t="shared" si="78"/>
        <v>0</v>
      </c>
      <c r="AH330" s="258">
        <f t="shared" si="84"/>
        <v>0</v>
      </c>
      <c r="AI330" s="258">
        <f t="shared" si="84"/>
        <v>0</v>
      </c>
      <c r="BJ330" s="172">
        <f t="shared" si="79"/>
        <v>0</v>
      </c>
      <c r="BK330" s="172">
        <f t="shared" si="80"/>
        <v>0</v>
      </c>
      <c r="BL330" s="172">
        <f t="shared" si="81"/>
        <v>0</v>
      </c>
      <c r="BM330" s="172">
        <f t="shared" si="82"/>
        <v>0</v>
      </c>
      <c r="BN330" s="172">
        <f t="shared" si="83"/>
        <v>0</v>
      </c>
    </row>
    <row r="331" spans="9:66" x14ac:dyDescent="0.15">
      <c r="I331" s="258">
        <f t="shared" si="72"/>
        <v>0</v>
      </c>
      <c r="J331" s="258">
        <f t="shared" si="73"/>
        <v>0</v>
      </c>
      <c r="L331" s="172">
        <f t="shared" si="71"/>
        <v>0</v>
      </c>
      <c r="M331" s="172">
        <f t="shared" si="71"/>
        <v>0</v>
      </c>
      <c r="AB331" s="172">
        <f t="shared" si="74"/>
        <v>0</v>
      </c>
      <c r="AC331" s="172">
        <f t="shared" si="75"/>
        <v>0</v>
      </c>
      <c r="AD331" s="172">
        <f t="shared" si="76"/>
        <v>0</v>
      </c>
      <c r="AE331" s="172">
        <f t="shared" si="77"/>
        <v>0</v>
      </c>
      <c r="AF331" s="172">
        <f t="shared" si="78"/>
        <v>0</v>
      </c>
      <c r="AH331" s="258">
        <f t="shared" si="84"/>
        <v>0</v>
      </c>
      <c r="AI331" s="258">
        <f t="shared" si="84"/>
        <v>0</v>
      </c>
      <c r="BJ331" s="172">
        <f t="shared" si="79"/>
        <v>0</v>
      </c>
      <c r="BK331" s="172">
        <f t="shared" si="80"/>
        <v>0</v>
      </c>
      <c r="BL331" s="172">
        <f t="shared" si="81"/>
        <v>0</v>
      </c>
      <c r="BM331" s="172">
        <f t="shared" si="82"/>
        <v>0</v>
      </c>
      <c r="BN331" s="172">
        <f t="shared" si="83"/>
        <v>0</v>
      </c>
    </row>
    <row r="332" spans="9:66" x14ac:dyDescent="0.15">
      <c r="I332" s="258">
        <f t="shared" si="72"/>
        <v>0</v>
      </c>
      <c r="J332" s="258">
        <f t="shared" si="73"/>
        <v>0</v>
      </c>
      <c r="L332" s="172">
        <f t="shared" si="71"/>
        <v>0</v>
      </c>
      <c r="M332" s="172">
        <f t="shared" si="71"/>
        <v>0</v>
      </c>
      <c r="AB332" s="172">
        <f t="shared" si="74"/>
        <v>0</v>
      </c>
      <c r="AC332" s="172">
        <f t="shared" si="75"/>
        <v>0</v>
      </c>
      <c r="AD332" s="172">
        <f t="shared" si="76"/>
        <v>0</v>
      </c>
      <c r="AE332" s="172">
        <f t="shared" si="77"/>
        <v>0</v>
      </c>
      <c r="AF332" s="172">
        <f t="shared" si="78"/>
        <v>0</v>
      </c>
      <c r="AH332" s="258">
        <f t="shared" si="84"/>
        <v>0</v>
      </c>
      <c r="AI332" s="258">
        <f t="shared" si="84"/>
        <v>0</v>
      </c>
      <c r="BJ332" s="172">
        <f t="shared" si="79"/>
        <v>0</v>
      </c>
      <c r="BK332" s="172">
        <f t="shared" si="80"/>
        <v>0</v>
      </c>
      <c r="BL332" s="172">
        <f t="shared" si="81"/>
        <v>0</v>
      </c>
      <c r="BM332" s="172">
        <f t="shared" si="82"/>
        <v>0</v>
      </c>
      <c r="BN332" s="172">
        <f t="shared" si="83"/>
        <v>0</v>
      </c>
    </row>
    <row r="333" spans="9:66" x14ac:dyDescent="0.15">
      <c r="I333" s="258">
        <f t="shared" si="72"/>
        <v>0</v>
      </c>
      <c r="J333" s="258">
        <f t="shared" si="73"/>
        <v>0</v>
      </c>
      <c r="L333" s="172">
        <f t="shared" si="71"/>
        <v>0</v>
      </c>
      <c r="M333" s="172">
        <f t="shared" si="71"/>
        <v>0</v>
      </c>
      <c r="AB333" s="172">
        <f t="shared" si="74"/>
        <v>0</v>
      </c>
      <c r="AC333" s="172">
        <f t="shared" si="75"/>
        <v>0</v>
      </c>
      <c r="AD333" s="172">
        <f t="shared" si="76"/>
        <v>0</v>
      </c>
      <c r="AE333" s="172">
        <f t="shared" si="77"/>
        <v>0</v>
      </c>
      <c r="AF333" s="172">
        <f t="shared" si="78"/>
        <v>0</v>
      </c>
      <c r="AH333" s="258">
        <f t="shared" si="84"/>
        <v>0</v>
      </c>
      <c r="AI333" s="258">
        <f t="shared" si="84"/>
        <v>0</v>
      </c>
      <c r="BJ333" s="172">
        <f t="shared" si="79"/>
        <v>0</v>
      </c>
      <c r="BK333" s="172">
        <f t="shared" si="80"/>
        <v>0</v>
      </c>
      <c r="BL333" s="172">
        <f t="shared" si="81"/>
        <v>0</v>
      </c>
      <c r="BM333" s="172">
        <f t="shared" si="82"/>
        <v>0</v>
      </c>
      <c r="BN333" s="172">
        <f t="shared" si="83"/>
        <v>0</v>
      </c>
    </row>
    <row r="334" spans="9:66" x14ac:dyDescent="0.15">
      <c r="I334" s="258">
        <f t="shared" si="72"/>
        <v>0</v>
      </c>
      <c r="J334" s="258">
        <f t="shared" si="73"/>
        <v>0</v>
      </c>
      <c r="L334" s="172">
        <f t="shared" ref="L334:M397" si="85">SUMIF($N$1:$U$1,L$1,$N334:$U334)</f>
        <v>0</v>
      </c>
      <c r="M334" s="172">
        <f t="shared" si="85"/>
        <v>0</v>
      </c>
      <c r="AB334" s="172">
        <f t="shared" si="74"/>
        <v>0</v>
      </c>
      <c r="AC334" s="172">
        <f t="shared" si="75"/>
        <v>0</v>
      </c>
      <c r="AD334" s="172">
        <f t="shared" si="76"/>
        <v>0</v>
      </c>
      <c r="AE334" s="172">
        <f t="shared" si="77"/>
        <v>0</v>
      </c>
      <c r="AF334" s="172">
        <f t="shared" si="78"/>
        <v>0</v>
      </c>
      <c r="AH334" s="258">
        <f t="shared" si="84"/>
        <v>0</v>
      </c>
      <c r="AI334" s="258">
        <f t="shared" si="84"/>
        <v>0</v>
      </c>
      <c r="BJ334" s="172">
        <f t="shared" si="79"/>
        <v>0</v>
      </c>
      <c r="BK334" s="172">
        <f t="shared" si="80"/>
        <v>0</v>
      </c>
      <c r="BL334" s="172">
        <f t="shared" si="81"/>
        <v>0</v>
      </c>
      <c r="BM334" s="172">
        <f t="shared" si="82"/>
        <v>0</v>
      </c>
      <c r="BN334" s="172">
        <f t="shared" si="83"/>
        <v>0</v>
      </c>
    </row>
    <row r="335" spans="9:66" x14ac:dyDescent="0.15">
      <c r="I335" s="258">
        <f t="shared" si="72"/>
        <v>0</v>
      </c>
      <c r="J335" s="258">
        <f t="shared" si="73"/>
        <v>0</v>
      </c>
      <c r="L335" s="172">
        <f t="shared" si="85"/>
        <v>0</v>
      </c>
      <c r="M335" s="172">
        <f t="shared" si="85"/>
        <v>0</v>
      </c>
      <c r="AB335" s="172">
        <f t="shared" si="74"/>
        <v>0</v>
      </c>
      <c r="AC335" s="172">
        <f t="shared" si="75"/>
        <v>0</v>
      </c>
      <c r="AD335" s="172">
        <f t="shared" si="76"/>
        <v>0</v>
      </c>
      <c r="AE335" s="172">
        <f t="shared" si="77"/>
        <v>0</v>
      </c>
      <c r="AF335" s="172">
        <f t="shared" si="78"/>
        <v>0</v>
      </c>
      <c r="AH335" s="258">
        <f t="shared" si="84"/>
        <v>0</v>
      </c>
      <c r="AI335" s="258">
        <f t="shared" si="84"/>
        <v>0</v>
      </c>
      <c r="BJ335" s="172">
        <f t="shared" si="79"/>
        <v>0</v>
      </c>
      <c r="BK335" s="172">
        <f t="shared" si="80"/>
        <v>0</v>
      </c>
      <c r="BL335" s="172">
        <f t="shared" si="81"/>
        <v>0</v>
      </c>
      <c r="BM335" s="172">
        <f t="shared" si="82"/>
        <v>0</v>
      </c>
      <c r="BN335" s="172">
        <f t="shared" si="83"/>
        <v>0</v>
      </c>
    </row>
    <row r="336" spans="9:66" x14ac:dyDescent="0.15">
      <c r="I336" s="258">
        <f t="shared" si="72"/>
        <v>0</v>
      </c>
      <c r="J336" s="258">
        <f t="shared" si="73"/>
        <v>0</v>
      </c>
      <c r="L336" s="172">
        <f t="shared" si="85"/>
        <v>0</v>
      </c>
      <c r="M336" s="172">
        <f t="shared" si="85"/>
        <v>0</v>
      </c>
      <c r="AB336" s="172">
        <f t="shared" si="74"/>
        <v>0</v>
      </c>
      <c r="AC336" s="172">
        <f t="shared" si="75"/>
        <v>0</v>
      </c>
      <c r="AD336" s="172">
        <f t="shared" si="76"/>
        <v>0</v>
      </c>
      <c r="AE336" s="172">
        <f t="shared" si="77"/>
        <v>0</v>
      </c>
      <c r="AF336" s="172">
        <f t="shared" si="78"/>
        <v>0</v>
      </c>
      <c r="AH336" s="258">
        <f t="shared" si="84"/>
        <v>0</v>
      </c>
      <c r="AI336" s="258">
        <f t="shared" si="84"/>
        <v>0</v>
      </c>
      <c r="BJ336" s="172">
        <f t="shared" si="79"/>
        <v>0</v>
      </c>
      <c r="BK336" s="172">
        <f t="shared" si="80"/>
        <v>0</v>
      </c>
      <c r="BL336" s="172">
        <f t="shared" si="81"/>
        <v>0</v>
      </c>
      <c r="BM336" s="172">
        <f t="shared" si="82"/>
        <v>0</v>
      </c>
      <c r="BN336" s="172">
        <f t="shared" si="83"/>
        <v>0</v>
      </c>
    </row>
    <row r="337" spans="9:66" x14ac:dyDescent="0.15">
      <c r="I337" s="258">
        <f t="shared" si="72"/>
        <v>0</v>
      </c>
      <c r="J337" s="258">
        <f t="shared" si="73"/>
        <v>0</v>
      </c>
      <c r="L337" s="172">
        <f t="shared" si="85"/>
        <v>0</v>
      </c>
      <c r="M337" s="172">
        <f t="shared" si="85"/>
        <v>0</v>
      </c>
      <c r="AB337" s="172">
        <f t="shared" si="74"/>
        <v>0</v>
      </c>
      <c r="AC337" s="172">
        <f t="shared" si="75"/>
        <v>0</v>
      </c>
      <c r="AD337" s="172">
        <f t="shared" si="76"/>
        <v>0</v>
      </c>
      <c r="AE337" s="172">
        <f t="shared" si="77"/>
        <v>0</v>
      </c>
      <c r="AF337" s="172">
        <f t="shared" si="78"/>
        <v>0</v>
      </c>
      <c r="AH337" s="258">
        <f t="shared" si="84"/>
        <v>0</v>
      </c>
      <c r="AI337" s="258">
        <f t="shared" si="84"/>
        <v>0</v>
      </c>
      <c r="BJ337" s="172">
        <f t="shared" si="79"/>
        <v>0</v>
      </c>
      <c r="BK337" s="172">
        <f t="shared" si="80"/>
        <v>0</v>
      </c>
      <c r="BL337" s="172">
        <f t="shared" si="81"/>
        <v>0</v>
      </c>
      <c r="BM337" s="172">
        <f t="shared" si="82"/>
        <v>0</v>
      </c>
      <c r="BN337" s="172">
        <f t="shared" si="83"/>
        <v>0</v>
      </c>
    </row>
    <row r="338" spans="9:66" x14ac:dyDescent="0.15">
      <c r="I338" s="258">
        <f t="shared" si="72"/>
        <v>0</v>
      </c>
      <c r="J338" s="258">
        <f t="shared" si="73"/>
        <v>0</v>
      </c>
      <c r="L338" s="172">
        <f t="shared" si="85"/>
        <v>0</v>
      </c>
      <c r="M338" s="172">
        <f t="shared" si="85"/>
        <v>0</v>
      </c>
      <c r="AB338" s="172">
        <f t="shared" si="74"/>
        <v>0</v>
      </c>
      <c r="AC338" s="172">
        <f t="shared" si="75"/>
        <v>0</v>
      </c>
      <c r="AD338" s="172">
        <f t="shared" si="76"/>
        <v>0</v>
      </c>
      <c r="AE338" s="172">
        <f t="shared" si="77"/>
        <v>0</v>
      </c>
      <c r="AF338" s="172">
        <f t="shared" si="78"/>
        <v>0</v>
      </c>
      <c r="AH338" s="258">
        <f t="shared" si="84"/>
        <v>0</v>
      </c>
      <c r="AI338" s="258">
        <f t="shared" si="84"/>
        <v>0</v>
      </c>
      <c r="BJ338" s="172">
        <f t="shared" si="79"/>
        <v>0</v>
      </c>
      <c r="BK338" s="172">
        <f t="shared" si="80"/>
        <v>0</v>
      </c>
      <c r="BL338" s="172">
        <f t="shared" si="81"/>
        <v>0</v>
      </c>
      <c r="BM338" s="172">
        <f t="shared" si="82"/>
        <v>0</v>
      </c>
      <c r="BN338" s="172">
        <f t="shared" si="83"/>
        <v>0</v>
      </c>
    </row>
    <row r="339" spans="9:66" x14ac:dyDescent="0.15">
      <c r="I339" s="258">
        <f t="shared" si="72"/>
        <v>0</v>
      </c>
      <c r="J339" s="258">
        <f t="shared" si="73"/>
        <v>0</v>
      </c>
      <c r="L339" s="172">
        <f t="shared" si="85"/>
        <v>0</v>
      </c>
      <c r="M339" s="172">
        <f t="shared" si="85"/>
        <v>0</v>
      </c>
      <c r="AB339" s="172">
        <f t="shared" si="74"/>
        <v>0</v>
      </c>
      <c r="AC339" s="172">
        <f t="shared" si="75"/>
        <v>0</v>
      </c>
      <c r="AD339" s="172">
        <f t="shared" si="76"/>
        <v>0</v>
      </c>
      <c r="AE339" s="172">
        <f t="shared" si="77"/>
        <v>0</v>
      </c>
      <c r="AF339" s="172">
        <f t="shared" si="78"/>
        <v>0</v>
      </c>
      <c r="AH339" s="258">
        <f t="shared" si="84"/>
        <v>0</v>
      </c>
      <c r="AI339" s="258">
        <f t="shared" si="84"/>
        <v>0</v>
      </c>
      <c r="BJ339" s="172">
        <f t="shared" si="79"/>
        <v>0</v>
      </c>
      <c r="BK339" s="172">
        <f t="shared" si="80"/>
        <v>0</v>
      </c>
      <c r="BL339" s="172">
        <f t="shared" si="81"/>
        <v>0</v>
      </c>
      <c r="BM339" s="172">
        <f t="shared" si="82"/>
        <v>0</v>
      </c>
      <c r="BN339" s="172">
        <f t="shared" si="83"/>
        <v>0</v>
      </c>
    </row>
    <row r="340" spans="9:66" x14ac:dyDescent="0.15">
      <c r="I340" s="258">
        <f t="shared" si="72"/>
        <v>0</v>
      </c>
      <c r="J340" s="258">
        <f t="shared" si="73"/>
        <v>0</v>
      </c>
      <c r="L340" s="172">
        <f t="shared" si="85"/>
        <v>0</v>
      </c>
      <c r="M340" s="172">
        <f t="shared" si="85"/>
        <v>0</v>
      </c>
      <c r="AB340" s="172">
        <f t="shared" si="74"/>
        <v>0</v>
      </c>
      <c r="AC340" s="172">
        <f t="shared" si="75"/>
        <v>0</v>
      </c>
      <c r="AD340" s="172">
        <f t="shared" si="76"/>
        <v>0</v>
      </c>
      <c r="AE340" s="172">
        <f t="shared" si="77"/>
        <v>0</v>
      </c>
      <c r="AF340" s="172">
        <f t="shared" si="78"/>
        <v>0</v>
      </c>
      <c r="AH340" s="258">
        <f t="shared" si="84"/>
        <v>0</v>
      </c>
      <c r="AI340" s="258">
        <f t="shared" si="84"/>
        <v>0</v>
      </c>
      <c r="BJ340" s="172">
        <f t="shared" si="79"/>
        <v>0</v>
      </c>
      <c r="BK340" s="172">
        <f t="shared" si="80"/>
        <v>0</v>
      </c>
      <c r="BL340" s="172">
        <f t="shared" si="81"/>
        <v>0</v>
      </c>
      <c r="BM340" s="172">
        <f t="shared" si="82"/>
        <v>0</v>
      </c>
      <c r="BN340" s="172">
        <f t="shared" si="83"/>
        <v>0</v>
      </c>
    </row>
    <row r="341" spans="9:66" x14ac:dyDescent="0.15">
      <c r="I341" s="258">
        <f t="shared" si="72"/>
        <v>0</v>
      </c>
      <c r="J341" s="258">
        <f t="shared" si="73"/>
        <v>0</v>
      </c>
      <c r="L341" s="172">
        <f t="shared" si="85"/>
        <v>0</v>
      </c>
      <c r="M341" s="172">
        <f t="shared" si="85"/>
        <v>0</v>
      </c>
      <c r="AB341" s="172">
        <f t="shared" si="74"/>
        <v>0</v>
      </c>
      <c r="AC341" s="172">
        <f t="shared" si="75"/>
        <v>0</v>
      </c>
      <c r="AD341" s="172">
        <f t="shared" si="76"/>
        <v>0</v>
      </c>
      <c r="AE341" s="172">
        <f t="shared" si="77"/>
        <v>0</v>
      </c>
      <c r="AF341" s="172">
        <f t="shared" si="78"/>
        <v>0</v>
      </c>
      <c r="AH341" s="258">
        <f t="shared" si="84"/>
        <v>0</v>
      </c>
      <c r="AI341" s="258">
        <f t="shared" si="84"/>
        <v>0</v>
      </c>
      <c r="BJ341" s="172">
        <f t="shared" si="79"/>
        <v>0</v>
      </c>
      <c r="BK341" s="172">
        <f t="shared" si="80"/>
        <v>0</v>
      </c>
      <c r="BL341" s="172">
        <f t="shared" si="81"/>
        <v>0</v>
      </c>
      <c r="BM341" s="172">
        <f t="shared" si="82"/>
        <v>0</v>
      </c>
      <c r="BN341" s="172">
        <f t="shared" si="83"/>
        <v>0</v>
      </c>
    </row>
    <row r="342" spans="9:66" x14ac:dyDescent="0.15">
      <c r="I342" s="258">
        <f t="shared" si="72"/>
        <v>0</v>
      </c>
      <c r="J342" s="258">
        <f t="shared" si="73"/>
        <v>0</v>
      </c>
      <c r="L342" s="172">
        <f t="shared" si="85"/>
        <v>0</v>
      </c>
      <c r="M342" s="172">
        <f t="shared" si="85"/>
        <v>0</v>
      </c>
      <c r="AB342" s="172">
        <f t="shared" si="74"/>
        <v>0</v>
      </c>
      <c r="AC342" s="172">
        <f t="shared" si="75"/>
        <v>0</v>
      </c>
      <c r="AD342" s="172">
        <f t="shared" si="76"/>
        <v>0</v>
      </c>
      <c r="AE342" s="172">
        <f t="shared" si="77"/>
        <v>0</v>
      </c>
      <c r="AF342" s="172">
        <f t="shared" si="78"/>
        <v>0</v>
      </c>
      <c r="AH342" s="258">
        <f t="shared" si="84"/>
        <v>0</v>
      </c>
      <c r="AI342" s="258">
        <f t="shared" si="84"/>
        <v>0</v>
      </c>
      <c r="BJ342" s="172">
        <f t="shared" si="79"/>
        <v>0</v>
      </c>
      <c r="BK342" s="172">
        <f t="shared" si="80"/>
        <v>0</v>
      </c>
      <c r="BL342" s="172">
        <f t="shared" si="81"/>
        <v>0</v>
      </c>
      <c r="BM342" s="172">
        <f t="shared" si="82"/>
        <v>0</v>
      </c>
      <c r="BN342" s="172">
        <f t="shared" si="83"/>
        <v>0</v>
      </c>
    </row>
    <row r="343" spans="9:66" x14ac:dyDescent="0.15">
      <c r="I343" s="258">
        <f t="shared" si="72"/>
        <v>0</v>
      </c>
      <c r="J343" s="258">
        <f t="shared" si="73"/>
        <v>0</v>
      </c>
      <c r="L343" s="172">
        <f t="shared" si="85"/>
        <v>0</v>
      </c>
      <c r="M343" s="172">
        <f t="shared" si="85"/>
        <v>0</v>
      </c>
      <c r="AB343" s="172">
        <f t="shared" si="74"/>
        <v>0</v>
      </c>
      <c r="AC343" s="172">
        <f t="shared" si="75"/>
        <v>0</v>
      </c>
      <c r="AD343" s="172">
        <f t="shared" si="76"/>
        <v>0</v>
      </c>
      <c r="AE343" s="172">
        <f t="shared" si="77"/>
        <v>0</v>
      </c>
      <c r="AF343" s="172">
        <f t="shared" si="78"/>
        <v>0</v>
      </c>
      <c r="AH343" s="258">
        <f t="shared" si="84"/>
        <v>0</v>
      </c>
      <c r="AI343" s="258">
        <f t="shared" si="84"/>
        <v>0</v>
      </c>
      <c r="BJ343" s="172">
        <f t="shared" si="79"/>
        <v>0</v>
      </c>
      <c r="BK343" s="172">
        <f t="shared" si="80"/>
        <v>0</v>
      </c>
      <c r="BL343" s="172">
        <f t="shared" si="81"/>
        <v>0</v>
      </c>
      <c r="BM343" s="172">
        <f t="shared" si="82"/>
        <v>0</v>
      </c>
      <c r="BN343" s="172">
        <f t="shared" si="83"/>
        <v>0</v>
      </c>
    </row>
    <row r="344" spans="9:66" x14ac:dyDescent="0.15">
      <c r="I344" s="258">
        <f t="shared" si="72"/>
        <v>0</v>
      </c>
      <c r="J344" s="258">
        <f t="shared" si="73"/>
        <v>0</v>
      </c>
      <c r="L344" s="172">
        <f t="shared" si="85"/>
        <v>0</v>
      </c>
      <c r="M344" s="172">
        <f t="shared" si="85"/>
        <v>0</v>
      </c>
      <c r="AB344" s="172">
        <f t="shared" si="74"/>
        <v>0</v>
      </c>
      <c r="AC344" s="172">
        <f t="shared" si="75"/>
        <v>0</v>
      </c>
      <c r="AD344" s="172">
        <f t="shared" si="76"/>
        <v>0</v>
      </c>
      <c r="AE344" s="172">
        <f t="shared" si="77"/>
        <v>0</v>
      </c>
      <c r="AF344" s="172">
        <f t="shared" si="78"/>
        <v>0</v>
      </c>
      <c r="AH344" s="258">
        <f t="shared" si="84"/>
        <v>0</v>
      </c>
      <c r="AI344" s="258">
        <f t="shared" si="84"/>
        <v>0</v>
      </c>
      <c r="BJ344" s="172">
        <f t="shared" si="79"/>
        <v>0</v>
      </c>
      <c r="BK344" s="172">
        <f t="shared" si="80"/>
        <v>0</v>
      </c>
      <c r="BL344" s="172">
        <f t="shared" si="81"/>
        <v>0</v>
      </c>
      <c r="BM344" s="172">
        <f t="shared" si="82"/>
        <v>0</v>
      </c>
      <c r="BN344" s="172">
        <f t="shared" si="83"/>
        <v>0</v>
      </c>
    </row>
    <row r="345" spans="9:66" x14ac:dyDescent="0.15">
      <c r="I345" s="258">
        <f t="shared" si="72"/>
        <v>0</v>
      </c>
      <c r="J345" s="258">
        <f t="shared" si="73"/>
        <v>0</v>
      </c>
      <c r="L345" s="172">
        <f t="shared" si="85"/>
        <v>0</v>
      </c>
      <c r="M345" s="172">
        <f t="shared" si="85"/>
        <v>0</v>
      </c>
      <c r="AB345" s="172">
        <f t="shared" si="74"/>
        <v>0</v>
      </c>
      <c r="AC345" s="172">
        <f t="shared" si="75"/>
        <v>0</v>
      </c>
      <c r="AD345" s="172">
        <f t="shared" si="76"/>
        <v>0</v>
      </c>
      <c r="AE345" s="172">
        <f t="shared" si="77"/>
        <v>0</v>
      </c>
      <c r="AF345" s="172">
        <f t="shared" si="78"/>
        <v>0</v>
      </c>
      <c r="AH345" s="258">
        <f t="shared" si="84"/>
        <v>0</v>
      </c>
      <c r="AI345" s="258">
        <f t="shared" si="84"/>
        <v>0</v>
      </c>
      <c r="BJ345" s="172">
        <f t="shared" si="79"/>
        <v>0</v>
      </c>
      <c r="BK345" s="172">
        <f t="shared" si="80"/>
        <v>0</v>
      </c>
      <c r="BL345" s="172">
        <f t="shared" si="81"/>
        <v>0</v>
      </c>
      <c r="BM345" s="172">
        <f t="shared" si="82"/>
        <v>0</v>
      </c>
      <c r="BN345" s="172">
        <f t="shared" si="83"/>
        <v>0</v>
      </c>
    </row>
    <row r="346" spans="9:66" x14ac:dyDescent="0.15">
      <c r="I346" s="258">
        <f t="shared" si="72"/>
        <v>0</v>
      </c>
      <c r="J346" s="258">
        <f t="shared" si="73"/>
        <v>0</v>
      </c>
      <c r="L346" s="172">
        <f t="shared" si="85"/>
        <v>0</v>
      </c>
      <c r="M346" s="172">
        <f t="shared" si="85"/>
        <v>0</v>
      </c>
      <c r="AB346" s="172">
        <f t="shared" si="74"/>
        <v>0</v>
      </c>
      <c r="AC346" s="172">
        <f t="shared" si="75"/>
        <v>0</v>
      </c>
      <c r="AD346" s="172">
        <f t="shared" si="76"/>
        <v>0</v>
      </c>
      <c r="AE346" s="172">
        <f t="shared" si="77"/>
        <v>0</v>
      </c>
      <c r="AF346" s="172">
        <f t="shared" si="78"/>
        <v>0</v>
      </c>
      <c r="AH346" s="258">
        <f t="shared" si="84"/>
        <v>0</v>
      </c>
      <c r="AI346" s="258">
        <f t="shared" si="84"/>
        <v>0</v>
      </c>
      <c r="BJ346" s="172">
        <f t="shared" si="79"/>
        <v>0</v>
      </c>
      <c r="BK346" s="172">
        <f t="shared" si="80"/>
        <v>0</v>
      </c>
      <c r="BL346" s="172">
        <f t="shared" si="81"/>
        <v>0</v>
      </c>
      <c r="BM346" s="172">
        <f t="shared" si="82"/>
        <v>0</v>
      </c>
      <c r="BN346" s="172">
        <f t="shared" si="83"/>
        <v>0</v>
      </c>
    </row>
    <row r="347" spans="9:66" x14ac:dyDescent="0.15">
      <c r="I347" s="258">
        <f t="shared" si="72"/>
        <v>0</v>
      </c>
      <c r="J347" s="258">
        <f t="shared" si="73"/>
        <v>0</v>
      </c>
      <c r="L347" s="172">
        <f t="shared" si="85"/>
        <v>0</v>
      </c>
      <c r="M347" s="172">
        <f t="shared" si="85"/>
        <v>0</v>
      </c>
      <c r="AB347" s="172">
        <f t="shared" si="74"/>
        <v>0</v>
      </c>
      <c r="AC347" s="172">
        <f t="shared" si="75"/>
        <v>0</v>
      </c>
      <c r="AD347" s="172">
        <f t="shared" si="76"/>
        <v>0</v>
      </c>
      <c r="AE347" s="172">
        <f t="shared" si="77"/>
        <v>0</v>
      </c>
      <c r="AF347" s="172">
        <f t="shared" si="78"/>
        <v>0</v>
      </c>
      <c r="AH347" s="258">
        <f t="shared" si="84"/>
        <v>0</v>
      </c>
      <c r="AI347" s="258">
        <f t="shared" si="84"/>
        <v>0</v>
      </c>
      <c r="BJ347" s="172">
        <f t="shared" si="79"/>
        <v>0</v>
      </c>
      <c r="BK347" s="172">
        <f t="shared" si="80"/>
        <v>0</v>
      </c>
      <c r="BL347" s="172">
        <f t="shared" si="81"/>
        <v>0</v>
      </c>
      <c r="BM347" s="172">
        <f t="shared" si="82"/>
        <v>0</v>
      </c>
      <c r="BN347" s="172">
        <f t="shared" si="83"/>
        <v>0</v>
      </c>
    </row>
    <row r="348" spans="9:66" x14ac:dyDescent="0.15">
      <c r="I348" s="258">
        <f t="shared" si="72"/>
        <v>0</v>
      </c>
      <c r="J348" s="258">
        <f t="shared" si="73"/>
        <v>0</v>
      </c>
      <c r="L348" s="172">
        <f t="shared" si="85"/>
        <v>0</v>
      </c>
      <c r="M348" s="172">
        <f t="shared" si="85"/>
        <v>0</v>
      </c>
      <c r="AB348" s="172">
        <f t="shared" si="74"/>
        <v>0</v>
      </c>
      <c r="AC348" s="172">
        <f t="shared" si="75"/>
        <v>0</v>
      </c>
      <c r="AD348" s="172">
        <f t="shared" si="76"/>
        <v>0</v>
      </c>
      <c r="AE348" s="172">
        <f t="shared" si="77"/>
        <v>0</v>
      </c>
      <c r="AF348" s="172">
        <f t="shared" si="78"/>
        <v>0</v>
      </c>
      <c r="AH348" s="258">
        <f t="shared" si="84"/>
        <v>0</v>
      </c>
      <c r="AI348" s="258">
        <f t="shared" si="84"/>
        <v>0</v>
      </c>
      <c r="BJ348" s="172">
        <f t="shared" si="79"/>
        <v>0</v>
      </c>
      <c r="BK348" s="172">
        <f t="shared" si="80"/>
        <v>0</v>
      </c>
      <c r="BL348" s="172">
        <f t="shared" si="81"/>
        <v>0</v>
      </c>
      <c r="BM348" s="172">
        <f t="shared" si="82"/>
        <v>0</v>
      </c>
      <c r="BN348" s="172">
        <f t="shared" si="83"/>
        <v>0</v>
      </c>
    </row>
    <row r="349" spans="9:66" x14ac:dyDescent="0.15">
      <c r="I349" s="258">
        <f t="shared" si="72"/>
        <v>0</v>
      </c>
      <c r="J349" s="258">
        <f t="shared" si="73"/>
        <v>0</v>
      </c>
      <c r="L349" s="172">
        <f t="shared" si="85"/>
        <v>0</v>
      </c>
      <c r="M349" s="172">
        <f t="shared" si="85"/>
        <v>0</v>
      </c>
      <c r="AB349" s="172">
        <f t="shared" si="74"/>
        <v>0</v>
      </c>
      <c r="AC349" s="172">
        <f t="shared" si="75"/>
        <v>0</v>
      </c>
      <c r="AD349" s="172">
        <f t="shared" si="76"/>
        <v>0</v>
      </c>
      <c r="AE349" s="172">
        <f t="shared" si="77"/>
        <v>0</v>
      </c>
      <c r="AF349" s="172">
        <f t="shared" si="78"/>
        <v>0</v>
      </c>
      <c r="AH349" s="258">
        <f t="shared" si="84"/>
        <v>0</v>
      </c>
      <c r="AI349" s="258">
        <f t="shared" si="84"/>
        <v>0</v>
      </c>
      <c r="BJ349" s="172">
        <f t="shared" si="79"/>
        <v>0</v>
      </c>
      <c r="BK349" s="172">
        <f t="shared" si="80"/>
        <v>0</v>
      </c>
      <c r="BL349" s="172">
        <f t="shared" si="81"/>
        <v>0</v>
      </c>
      <c r="BM349" s="172">
        <f t="shared" si="82"/>
        <v>0</v>
      </c>
      <c r="BN349" s="172">
        <f t="shared" si="83"/>
        <v>0</v>
      </c>
    </row>
    <row r="350" spans="9:66" x14ac:dyDescent="0.15">
      <c r="I350" s="258">
        <f t="shared" si="72"/>
        <v>0</v>
      </c>
      <c r="J350" s="258">
        <f t="shared" si="73"/>
        <v>0</v>
      </c>
      <c r="L350" s="172">
        <f t="shared" si="85"/>
        <v>0</v>
      </c>
      <c r="M350" s="172">
        <f t="shared" si="85"/>
        <v>0</v>
      </c>
      <c r="AB350" s="172">
        <f t="shared" si="74"/>
        <v>0</v>
      </c>
      <c r="AC350" s="172">
        <f t="shared" si="75"/>
        <v>0</v>
      </c>
      <c r="AD350" s="172">
        <f t="shared" si="76"/>
        <v>0</v>
      </c>
      <c r="AE350" s="172">
        <f t="shared" si="77"/>
        <v>0</v>
      </c>
      <c r="AF350" s="172">
        <f t="shared" si="78"/>
        <v>0</v>
      </c>
      <c r="AH350" s="258">
        <f t="shared" si="84"/>
        <v>0</v>
      </c>
      <c r="AI350" s="258">
        <f t="shared" si="84"/>
        <v>0</v>
      </c>
      <c r="BJ350" s="172">
        <f t="shared" si="79"/>
        <v>0</v>
      </c>
      <c r="BK350" s="172">
        <f t="shared" si="80"/>
        <v>0</v>
      </c>
      <c r="BL350" s="172">
        <f t="shared" si="81"/>
        <v>0</v>
      </c>
      <c r="BM350" s="172">
        <f t="shared" si="82"/>
        <v>0</v>
      </c>
      <c r="BN350" s="172">
        <f t="shared" si="83"/>
        <v>0</v>
      </c>
    </row>
    <row r="351" spans="9:66" x14ac:dyDescent="0.15">
      <c r="I351" s="258">
        <f t="shared" si="72"/>
        <v>0</v>
      </c>
      <c r="J351" s="258">
        <f t="shared" si="73"/>
        <v>0</v>
      </c>
      <c r="L351" s="172">
        <f t="shared" si="85"/>
        <v>0</v>
      </c>
      <c r="M351" s="172">
        <f t="shared" si="85"/>
        <v>0</v>
      </c>
      <c r="AB351" s="172">
        <f t="shared" si="74"/>
        <v>0</v>
      </c>
      <c r="AC351" s="172">
        <f t="shared" si="75"/>
        <v>0</v>
      </c>
      <c r="AD351" s="172">
        <f t="shared" si="76"/>
        <v>0</v>
      </c>
      <c r="AE351" s="172">
        <f t="shared" si="77"/>
        <v>0</v>
      </c>
      <c r="AF351" s="172">
        <f t="shared" si="78"/>
        <v>0</v>
      </c>
      <c r="AH351" s="258">
        <f t="shared" si="84"/>
        <v>0</v>
      </c>
      <c r="AI351" s="258">
        <f t="shared" si="84"/>
        <v>0</v>
      </c>
      <c r="BJ351" s="172">
        <f t="shared" si="79"/>
        <v>0</v>
      </c>
      <c r="BK351" s="172">
        <f t="shared" si="80"/>
        <v>0</v>
      </c>
      <c r="BL351" s="172">
        <f t="shared" si="81"/>
        <v>0</v>
      </c>
      <c r="BM351" s="172">
        <f t="shared" si="82"/>
        <v>0</v>
      </c>
      <c r="BN351" s="172">
        <f t="shared" si="83"/>
        <v>0</v>
      </c>
    </row>
    <row r="352" spans="9:66" x14ac:dyDescent="0.15">
      <c r="I352" s="258">
        <f t="shared" si="72"/>
        <v>0</v>
      </c>
      <c r="J352" s="258">
        <f t="shared" si="73"/>
        <v>0</v>
      </c>
      <c r="L352" s="172">
        <f t="shared" si="85"/>
        <v>0</v>
      </c>
      <c r="M352" s="172">
        <f t="shared" si="85"/>
        <v>0</v>
      </c>
      <c r="AB352" s="172">
        <f t="shared" si="74"/>
        <v>0</v>
      </c>
      <c r="AC352" s="172">
        <f t="shared" si="75"/>
        <v>0</v>
      </c>
      <c r="AD352" s="172">
        <f t="shared" si="76"/>
        <v>0</v>
      </c>
      <c r="AE352" s="172">
        <f t="shared" si="77"/>
        <v>0</v>
      </c>
      <c r="AF352" s="172">
        <f t="shared" si="78"/>
        <v>0</v>
      </c>
      <c r="AH352" s="258">
        <f t="shared" si="84"/>
        <v>0</v>
      </c>
      <c r="AI352" s="258">
        <f t="shared" si="84"/>
        <v>0</v>
      </c>
      <c r="BJ352" s="172">
        <f t="shared" si="79"/>
        <v>0</v>
      </c>
      <c r="BK352" s="172">
        <f t="shared" si="80"/>
        <v>0</v>
      </c>
      <c r="BL352" s="172">
        <f t="shared" si="81"/>
        <v>0</v>
      </c>
      <c r="BM352" s="172">
        <f t="shared" si="82"/>
        <v>0</v>
      </c>
      <c r="BN352" s="172">
        <f t="shared" si="83"/>
        <v>0</v>
      </c>
    </row>
    <row r="353" spans="9:66" x14ac:dyDescent="0.15">
      <c r="I353" s="258">
        <f t="shared" si="72"/>
        <v>0</v>
      </c>
      <c r="J353" s="258">
        <f t="shared" si="73"/>
        <v>0</v>
      </c>
      <c r="L353" s="172">
        <f t="shared" si="85"/>
        <v>0</v>
      </c>
      <c r="M353" s="172">
        <f t="shared" si="85"/>
        <v>0</v>
      </c>
      <c r="AB353" s="172">
        <f t="shared" si="74"/>
        <v>0</v>
      </c>
      <c r="AC353" s="172">
        <f t="shared" si="75"/>
        <v>0</v>
      </c>
      <c r="AD353" s="172">
        <f t="shared" si="76"/>
        <v>0</v>
      </c>
      <c r="AE353" s="172">
        <f t="shared" si="77"/>
        <v>0</v>
      </c>
      <c r="AF353" s="172">
        <f t="shared" si="78"/>
        <v>0</v>
      </c>
      <c r="AH353" s="258">
        <f t="shared" si="84"/>
        <v>0</v>
      </c>
      <c r="AI353" s="258">
        <f t="shared" si="84"/>
        <v>0</v>
      </c>
      <c r="BJ353" s="172">
        <f t="shared" si="79"/>
        <v>0</v>
      </c>
      <c r="BK353" s="172">
        <f t="shared" si="80"/>
        <v>0</v>
      </c>
      <c r="BL353" s="172">
        <f t="shared" si="81"/>
        <v>0</v>
      </c>
      <c r="BM353" s="172">
        <f t="shared" si="82"/>
        <v>0</v>
      </c>
      <c r="BN353" s="172">
        <f t="shared" si="83"/>
        <v>0</v>
      </c>
    </row>
    <row r="354" spans="9:66" x14ac:dyDescent="0.15">
      <c r="I354" s="258">
        <f t="shared" ref="I354:I417" si="86">L354+AH354</f>
        <v>0</v>
      </c>
      <c r="J354" s="258">
        <f t="shared" ref="J354:J417" si="87">M354+AI354</f>
        <v>0</v>
      </c>
      <c r="L354" s="172">
        <f t="shared" si="85"/>
        <v>0</v>
      </c>
      <c r="M354" s="172">
        <f t="shared" si="85"/>
        <v>0</v>
      </c>
      <c r="AB354" s="172">
        <f t="shared" ref="AB354:AB417" si="88">B354</f>
        <v>0</v>
      </c>
      <c r="AC354" s="172">
        <f t="shared" ref="AC354:AC417" si="89">C354</f>
        <v>0</v>
      </c>
      <c r="AD354" s="172">
        <f t="shared" ref="AD354:AD417" si="90">D354</f>
        <v>0</v>
      </c>
      <c r="AE354" s="172">
        <f t="shared" ref="AE354:AE417" si="91">E354</f>
        <v>0</v>
      </c>
      <c r="AF354" s="172">
        <f t="shared" ref="AF354:AF417" si="92">F354</f>
        <v>0</v>
      </c>
      <c r="AH354" s="258">
        <f t="shared" si="84"/>
        <v>0</v>
      </c>
      <c r="AI354" s="258">
        <f t="shared" si="84"/>
        <v>0</v>
      </c>
      <c r="BJ354" s="172">
        <f t="shared" ref="BJ354:BJ417" si="93">B354</f>
        <v>0</v>
      </c>
      <c r="BK354" s="172">
        <f t="shared" ref="BK354:BK417" si="94">C354</f>
        <v>0</v>
      </c>
      <c r="BL354" s="172">
        <f t="shared" ref="BL354:BL417" si="95">D354</f>
        <v>0</v>
      </c>
      <c r="BM354" s="172">
        <f t="shared" ref="BM354:BM417" si="96">E354</f>
        <v>0</v>
      </c>
      <c r="BN354" s="172">
        <f t="shared" ref="BN354:BN417" si="97">F354</f>
        <v>0</v>
      </c>
    </row>
    <row r="355" spans="9:66" x14ac:dyDescent="0.15">
      <c r="I355" s="258">
        <f t="shared" si="86"/>
        <v>0</v>
      </c>
      <c r="J355" s="258">
        <f t="shared" si="87"/>
        <v>0</v>
      </c>
      <c r="L355" s="172">
        <f t="shared" si="85"/>
        <v>0</v>
      </c>
      <c r="M355" s="172">
        <f t="shared" si="85"/>
        <v>0</v>
      </c>
      <c r="AB355" s="172">
        <f t="shared" si="88"/>
        <v>0</v>
      </c>
      <c r="AC355" s="172">
        <f t="shared" si="89"/>
        <v>0</v>
      </c>
      <c r="AD355" s="172">
        <f t="shared" si="90"/>
        <v>0</v>
      </c>
      <c r="AE355" s="172">
        <f t="shared" si="91"/>
        <v>0</v>
      </c>
      <c r="AF355" s="172">
        <f t="shared" si="92"/>
        <v>0</v>
      </c>
      <c r="AH355" s="258">
        <f t="shared" ref="AH355:AI418" si="98">SUMIF($AJ$1:$CL$1,AH$1,$AJ355:$CL355)</f>
        <v>0</v>
      </c>
      <c r="AI355" s="258">
        <f t="shared" si="98"/>
        <v>0</v>
      </c>
      <c r="BJ355" s="172">
        <f t="shared" si="93"/>
        <v>0</v>
      </c>
      <c r="BK355" s="172">
        <f t="shared" si="94"/>
        <v>0</v>
      </c>
      <c r="BL355" s="172">
        <f t="shared" si="95"/>
        <v>0</v>
      </c>
      <c r="BM355" s="172">
        <f t="shared" si="96"/>
        <v>0</v>
      </c>
      <c r="BN355" s="172">
        <f t="shared" si="97"/>
        <v>0</v>
      </c>
    </row>
    <row r="356" spans="9:66" x14ac:dyDescent="0.15">
      <c r="I356" s="258">
        <f t="shared" si="86"/>
        <v>0</v>
      </c>
      <c r="J356" s="258">
        <f t="shared" si="87"/>
        <v>0</v>
      </c>
      <c r="L356" s="172">
        <f t="shared" si="85"/>
        <v>0</v>
      </c>
      <c r="M356" s="172">
        <f t="shared" si="85"/>
        <v>0</v>
      </c>
      <c r="AB356" s="172">
        <f t="shared" si="88"/>
        <v>0</v>
      </c>
      <c r="AC356" s="172">
        <f t="shared" si="89"/>
        <v>0</v>
      </c>
      <c r="AD356" s="172">
        <f t="shared" si="90"/>
        <v>0</v>
      </c>
      <c r="AE356" s="172">
        <f t="shared" si="91"/>
        <v>0</v>
      </c>
      <c r="AF356" s="172">
        <f t="shared" si="92"/>
        <v>0</v>
      </c>
      <c r="AH356" s="258">
        <f t="shared" si="98"/>
        <v>0</v>
      </c>
      <c r="AI356" s="258">
        <f t="shared" si="98"/>
        <v>0</v>
      </c>
      <c r="BJ356" s="172">
        <f t="shared" si="93"/>
        <v>0</v>
      </c>
      <c r="BK356" s="172">
        <f t="shared" si="94"/>
        <v>0</v>
      </c>
      <c r="BL356" s="172">
        <f t="shared" si="95"/>
        <v>0</v>
      </c>
      <c r="BM356" s="172">
        <f t="shared" si="96"/>
        <v>0</v>
      </c>
      <c r="BN356" s="172">
        <f t="shared" si="97"/>
        <v>0</v>
      </c>
    </row>
    <row r="357" spans="9:66" x14ac:dyDescent="0.15">
      <c r="I357" s="258">
        <f t="shared" si="86"/>
        <v>0</v>
      </c>
      <c r="J357" s="258">
        <f t="shared" si="87"/>
        <v>0</v>
      </c>
      <c r="L357" s="172">
        <f t="shared" si="85"/>
        <v>0</v>
      </c>
      <c r="M357" s="172">
        <f t="shared" si="85"/>
        <v>0</v>
      </c>
      <c r="AB357" s="172">
        <f t="shared" si="88"/>
        <v>0</v>
      </c>
      <c r="AC357" s="172">
        <f t="shared" si="89"/>
        <v>0</v>
      </c>
      <c r="AD357" s="172">
        <f t="shared" si="90"/>
        <v>0</v>
      </c>
      <c r="AE357" s="172">
        <f t="shared" si="91"/>
        <v>0</v>
      </c>
      <c r="AF357" s="172">
        <f t="shared" si="92"/>
        <v>0</v>
      </c>
      <c r="AH357" s="258">
        <f t="shared" si="98"/>
        <v>0</v>
      </c>
      <c r="AI357" s="258">
        <f t="shared" si="98"/>
        <v>0</v>
      </c>
      <c r="BJ357" s="172">
        <f t="shared" si="93"/>
        <v>0</v>
      </c>
      <c r="BK357" s="172">
        <f t="shared" si="94"/>
        <v>0</v>
      </c>
      <c r="BL357" s="172">
        <f t="shared" si="95"/>
        <v>0</v>
      </c>
      <c r="BM357" s="172">
        <f t="shared" si="96"/>
        <v>0</v>
      </c>
      <c r="BN357" s="172">
        <f t="shared" si="97"/>
        <v>0</v>
      </c>
    </row>
    <row r="358" spans="9:66" x14ac:dyDescent="0.15">
      <c r="I358" s="258">
        <f t="shared" si="86"/>
        <v>0</v>
      </c>
      <c r="J358" s="258">
        <f t="shared" si="87"/>
        <v>0</v>
      </c>
      <c r="L358" s="172">
        <f t="shared" si="85"/>
        <v>0</v>
      </c>
      <c r="M358" s="172">
        <f t="shared" si="85"/>
        <v>0</v>
      </c>
      <c r="AB358" s="172">
        <f t="shared" si="88"/>
        <v>0</v>
      </c>
      <c r="AC358" s="172">
        <f t="shared" si="89"/>
        <v>0</v>
      </c>
      <c r="AD358" s="172">
        <f t="shared" si="90"/>
        <v>0</v>
      </c>
      <c r="AE358" s="172">
        <f t="shared" si="91"/>
        <v>0</v>
      </c>
      <c r="AF358" s="172">
        <f t="shared" si="92"/>
        <v>0</v>
      </c>
      <c r="AH358" s="258">
        <f t="shared" si="98"/>
        <v>0</v>
      </c>
      <c r="AI358" s="258">
        <f t="shared" si="98"/>
        <v>0</v>
      </c>
      <c r="BJ358" s="172">
        <f t="shared" si="93"/>
        <v>0</v>
      </c>
      <c r="BK358" s="172">
        <f t="shared" si="94"/>
        <v>0</v>
      </c>
      <c r="BL358" s="172">
        <f t="shared" si="95"/>
        <v>0</v>
      </c>
      <c r="BM358" s="172">
        <f t="shared" si="96"/>
        <v>0</v>
      </c>
      <c r="BN358" s="172">
        <f t="shared" si="97"/>
        <v>0</v>
      </c>
    </row>
    <row r="359" spans="9:66" x14ac:dyDescent="0.15">
      <c r="I359" s="258">
        <f t="shared" si="86"/>
        <v>0</v>
      </c>
      <c r="J359" s="258">
        <f t="shared" si="87"/>
        <v>0</v>
      </c>
      <c r="L359" s="172">
        <f t="shared" si="85"/>
        <v>0</v>
      </c>
      <c r="M359" s="172">
        <f t="shared" si="85"/>
        <v>0</v>
      </c>
      <c r="AB359" s="172">
        <f t="shared" si="88"/>
        <v>0</v>
      </c>
      <c r="AC359" s="172">
        <f t="shared" si="89"/>
        <v>0</v>
      </c>
      <c r="AD359" s="172">
        <f t="shared" si="90"/>
        <v>0</v>
      </c>
      <c r="AE359" s="172">
        <f t="shared" si="91"/>
        <v>0</v>
      </c>
      <c r="AF359" s="172">
        <f t="shared" si="92"/>
        <v>0</v>
      </c>
      <c r="AH359" s="258">
        <f t="shared" si="98"/>
        <v>0</v>
      </c>
      <c r="AI359" s="258">
        <f t="shared" si="98"/>
        <v>0</v>
      </c>
      <c r="BJ359" s="172">
        <f t="shared" si="93"/>
        <v>0</v>
      </c>
      <c r="BK359" s="172">
        <f t="shared" si="94"/>
        <v>0</v>
      </c>
      <c r="BL359" s="172">
        <f t="shared" si="95"/>
        <v>0</v>
      </c>
      <c r="BM359" s="172">
        <f t="shared" si="96"/>
        <v>0</v>
      </c>
      <c r="BN359" s="172">
        <f t="shared" si="97"/>
        <v>0</v>
      </c>
    </row>
    <row r="360" spans="9:66" x14ac:dyDescent="0.15">
      <c r="I360" s="258">
        <f t="shared" si="86"/>
        <v>0</v>
      </c>
      <c r="J360" s="258">
        <f t="shared" si="87"/>
        <v>0</v>
      </c>
      <c r="L360" s="172">
        <f t="shared" si="85"/>
        <v>0</v>
      </c>
      <c r="M360" s="172">
        <f t="shared" si="85"/>
        <v>0</v>
      </c>
      <c r="AB360" s="172">
        <f t="shared" si="88"/>
        <v>0</v>
      </c>
      <c r="AC360" s="172">
        <f t="shared" si="89"/>
        <v>0</v>
      </c>
      <c r="AD360" s="172">
        <f t="shared" si="90"/>
        <v>0</v>
      </c>
      <c r="AE360" s="172">
        <f t="shared" si="91"/>
        <v>0</v>
      </c>
      <c r="AF360" s="172">
        <f t="shared" si="92"/>
        <v>0</v>
      </c>
      <c r="AH360" s="258">
        <f t="shared" si="98"/>
        <v>0</v>
      </c>
      <c r="AI360" s="258">
        <f t="shared" si="98"/>
        <v>0</v>
      </c>
      <c r="BJ360" s="172">
        <f t="shared" si="93"/>
        <v>0</v>
      </c>
      <c r="BK360" s="172">
        <f t="shared" si="94"/>
        <v>0</v>
      </c>
      <c r="BL360" s="172">
        <f t="shared" si="95"/>
        <v>0</v>
      </c>
      <c r="BM360" s="172">
        <f t="shared" si="96"/>
        <v>0</v>
      </c>
      <c r="BN360" s="172">
        <f t="shared" si="97"/>
        <v>0</v>
      </c>
    </row>
    <row r="361" spans="9:66" x14ac:dyDescent="0.15">
      <c r="I361" s="258">
        <f t="shared" si="86"/>
        <v>0</v>
      </c>
      <c r="J361" s="258">
        <f t="shared" si="87"/>
        <v>0</v>
      </c>
      <c r="L361" s="172">
        <f t="shared" si="85"/>
        <v>0</v>
      </c>
      <c r="M361" s="172">
        <f t="shared" si="85"/>
        <v>0</v>
      </c>
      <c r="AB361" s="172">
        <f t="shared" si="88"/>
        <v>0</v>
      </c>
      <c r="AC361" s="172">
        <f t="shared" si="89"/>
        <v>0</v>
      </c>
      <c r="AD361" s="172">
        <f t="shared" si="90"/>
        <v>0</v>
      </c>
      <c r="AE361" s="172">
        <f t="shared" si="91"/>
        <v>0</v>
      </c>
      <c r="AF361" s="172">
        <f t="shared" si="92"/>
        <v>0</v>
      </c>
      <c r="AH361" s="258">
        <f t="shared" si="98"/>
        <v>0</v>
      </c>
      <c r="AI361" s="258">
        <f t="shared" si="98"/>
        <v>0</v>
      </c>
      <c r="BJ361" s="172">
        <f t="shared" si="93"/>
        <v>0</v>
      </c>
      <c r="BK361" s="172">
        <f t="shared" si="94"/>
        <v>0</v>
      </c>
      <c r="BL361" s="172">
        <f t="shared" si="95"/>
        <v>0</v>
      </c>
      <c r="BM361" s="172">
        <f t="shared" si="96"/>
        <v>0</v>
      </c>
      <c r="BN361" s="172">
        <f t="shared" si="97"/>
        <v>0</v>
      </c>
    </row>
    <row r="362" spans="9:66" x14ac:dyDescent="0.15">
      <c r="I362" s="258">
        <f t="shared" si="86"/>
        <v>0</v>
      </c>
      <c r="J362" s="258">
        <f t="shared" si="87"/>
        <v>0</v>
      </c>
      <c r="L362" s="172">
        <f t="shared" si="85"/>
        <v>0</v>
      </c>
      <c r="M362" s="172">
        <f t="shared" si="85"/>
        <v>0</v>
      </c>
      <c r="AB362" s="172">
        <f t="shared" si="88"/>
        <v>0</v>
      </c>
      <c r="AC362" s="172">
        <f t="shared" si="89"/>
        <v>0</v>
      </c>
      <c r="AD362" s="172">
        <f t="shared" si="90"/>
        <v>0</v>
      </c>
      <c r="AE362" s="172">
        <f t="shared" si="91"/>
        <v>0</v>
      </c>
      <c r="AF362" s="172">
        <f t="shared" si="92"/>
        <v>0</v>
      </c>
      <c r="AH362" s="258">
        <f t="shared" si="98"/>
        <v>0</v>
      </c>
      <c r="AI362" s="258">
        <f t="shared" si="98"/>
        <v>0</v>
      </c>
      <c r="BJ362" s="172">
        <f t="shared" si="93"/>
        <v>0</v>
      </c>
      <c r="BK362" s="172">
        <f t="shared" si="94"/>
        <v>0</v>
      </c>
      <c r="BL362" s="172">
        <f t="shared" si="95"/>
        <v>0</v>
      </c>
      <c r="BM362" s="172">
        <f t="shared" si="96"/>
        <v>0</v>
      </c>
      <c r="BN362" s="172">
        <f t="shared" si="97"/>
        <v>0</v>
      </c>
    </row>
    <row r="363" spans="9:66" x14ac:dyDescent="0.15">
      <c r="I363" s="258">
        <f t="shared" si="86"/>
        <v>0</v>
      </c>
      <c r="J363" s="258">
        <f t="shared" si="87"/>
        <v>0</v>
      </c>
      <c r="L363" s="172">
        <f t="shared" si="85"/>
        <v>0</v>
      </c>
      <c r="M363" s="172">
        <f t="shared" si="85"/>
        <v>0</v>
      </c>
      <c r="AB363" s="172">
        <f t="shared" si="88"/>
        <v>0</v>
      </c>
      <c r="AC363" s="172">
        <f t="shared" si="89"/>
        <v>0</v>
      </c>
      <c r="AD363" s="172">
        <f t="shared" si="90"/>
        <v>0</v>
      </c>
      <c r="AE363" s="172">
        <f t="shared" si="91"/>
        <v>0</v>
      </c>
      <c r="AF363" s="172">
        <f t="shared" si="92"/>
        <v>0</v>
      </c>
      <c r="AH363" s="258">
        <f t="shared" si="98"/>
        <v>0</v>
      </c>
      <c r="AI363" s="258">
        <f t="shared" si="98"/>
        <v>0</v>
      </c>
      <c r="BJ363" s="172">
        <f t="shared" si="93"/>
        <v>0</v>
      </c>
      <c r="BK363" s="172">
        <f t="shared" si="94"/>
        <v>0</v>
      </c>
      <c r="BL363" s="172">
        <f t="shared" si="95"/>
        <v>0</v>
      </c>
      <c r="BM363" s="172">
        <f t="shared" si="96"/>
        <v>0</v>
      </c>
      <c r="BN363" s="172">
        <f t="shared" si="97"/>
        <v>0</v>
      </c>
    </row>
    <row r="364" spans="9:66" x14ac:dyDescent="0.15">
      <c r="I364" s="258">
        <f t="shared" si="86"/>
        <v>0</v>
      </c>
      <c r="J364" s="258">
        <f t="shared" si="87"/>
        <v>0</v>
      </c>
      <c r="L364" s="172">
        <f t="shared" si="85"/>
        <v>0</v>
      </c>
      <c r="M364" s="172">
        <f t="shared" si="85"/>
        <v>0</v>
      </c>
      <c r="AB364" s="172">
        <f t="shared" si="88"/>
        <v>0</v>
      </c>
      <c r="AC364" s="172">
        <f t="shared" si="89"/>
        <v>0</v>
      </c>
      <c r="AD364" s="172">
        <f t="shared" si="90"/>
        <v>0</v>
      </c>
      <c r="AE364" s="172">
        <f t="shared" si="91"/>
        <v>0</v>
      </c>
      <c r="AF364" s="172">
        <f t="shared" si="92"/>
        <v>0</v>
      </c>
      <c r="AH364" s="258">
        <f t="shared" si="98"/>
        <v>0</v>
      </c>
      <c r="AI364" s="258">
        <f t="shared" si="98"/>
        <v>0</v>
      </c>
      <c r="BJ364" s="172">
        <f t="shared" si="93"/>
        <v>0</v>
      </c>
      <c r="BK364" s="172">
        <f t="shared" si="94"/>
        <v>0</v>
      </c>
      <c r="BL364" s="172">
        <f t="shared" si="95"/>
        <v>0</v>
      </c>
      <c r="BM364" s="172">
        <f t="shared" si="96"/>
        <v>0</v>
      </c>
      <c r="BN364" s="172">
        <f t="shared" si="97"/>
        <v>0</v>
      </c>
    </row>
    <row r="365" spans="9:66" x14ac:dyDescent="0.15">
      <c r="I365" s="258">
        <f t="shared" si="86"/>
        <v>0</v>
      </c>
      <c r="J365" s="258">
        <f t="shared" si="87"/>
        <v>0</v>
      </c>
      <c r="L365" s="172">
        <f t="shared" si="85"/>
        <v>0</v>
      </c>
      <c r="M365" s="172">
        <f t="shared" si="85"/>
        <v>0</v>
      </c>
      <c r="AB365" s="172">
        <f t="shared" si="88"/>
        <v>0</v>
      </c>
      <c r="AC365" s="172">
        <f t="shared" si="89"/>
        <v>0</v>
      </c>
      <c r="AD365" s="172">
        <f t="shared" si="90"/>
        <v>0</v>
      </c>
      <c r="AE365" s="172">
        <f t="shared" si="91"/>
        <v>0</v>
      </c>
      <c r="AF365" s="172">
        <f t="shared" si="92"/>
        <v>0</v>
      </c>
      <c r="AH365" s="258">
        <f t="shared" si="98"/>
        <v>0</v>
      </c>
      <c r="AI365" s="258">
        <f t="shared" si="98"/>
        <v>0</v>
      </c>
      <c r="BJ365" s="172">
        <f t="shared" si="93"/>
        <v>0</v>
      </c>
      <c r="BK365" s="172">
        <f t="shared" si="94"/>
        <v>0</v>
      </c>
      <c r="BL365" s="172">
        <f t="shared" si="95"/>
        <v>0</v>
      </c>
      <c r="BM365" s="172">
        <f t="shared" si="96"/>
        <v>0</v>
      </c>
      <c r="BN365" s="172">
        <f t="shared" si="97"/>
        <v>0</v>
      </c>
    </row>
    <row r="366" spans="9:66" x14ac:dyDescent="0.15">
      <c r="I366" s="258">
        <f t="shared" si="86"/>
        <v>0</v>
      </c>
      <c r="J366" s="258">
        <f t="shared" si="87"/>
        <v>0</v>
      </c>
      <c r="L366" s="172">
        <f t="shared" si="85"/>
        <v>0</v>
      </c>
      <c r="M366" s="172">
        <f t="shared" si="85"/>
        <v>0</v>
      </c>
      <c r="AB366" s="172">
        <f t="shared" si="88"/>
        <v>0</v>
      </c>
      <c r="AC366" s="172">
        <f t="shared" si="89"/>
        <v>0</v>
      </c>
      <c r="AD366" s="172">
        <f t="shared" si="90"/>
        <v>0</v>
      </c>
      <c r="AE366" s="172">
        <f t="shared" si="91"/>
        <v>0</v>
      </c>
      <c r="AF366" s="172">
        <f t="shared" si="92"/>
        <v>0</v>
      </c>
      <c r="AH366" s="258">
        <f t="shared" si="98"/>
        <v>0</v>
      </c>
      <c r="AI366" s="258">
        <f t="shared" si="98"/>
        <v>0</v>
      </c>
      <c r="BJ366" s="172">
        <f t="shared" si="93"/>
        <v>0</v>
      </c>
      <c r="BK366" s="172">
        <f t="shared" si="94"/>
        <v>0</v>
      </c>
      <c r="BL366" s="172">
        <f t="shared" si="95"/>
        <v>0</v>
      </c>
      <c r="BM366" s="172">
        <f t="shared" si="96"/>
        <v>0</v>
      </c>
      <c r="BN366" s="172">
        <f t="shared" si="97"/>
        <v>0</v>
      </c>
    </row>
    <row r="367" spans="9:66" x14ac:dyDescent="0.15">
      <c r="I367" s="258">
        <f t="shared" si="86"/>
        <v>0</v>
      </c>
      <c r="J367" s="258">
        <f t="shared" si="87"/>
        <v>0</v>
      </c>
      <c r="L367" s="172">
        <f t="shared" si="85"/>
        <v>0</v>
      </c>
      <c r="M367" s="172">
        <f t="shared" si="85"/>
        <v>0</v>
      </c>
      <c r="AB367" s="172">
        <f t="shared" si="88"/>
        <v>0</v>
      </c>
      <c r="AC367" s="172">
        <f t="shared" si="89"/>
        <v>0</v>
      </c>
      <c r="AD367" s="172">
        <f t="shared" si="90"/>
        <v>0</v>
      </c>
      <c r="AE367" s="172">
        <f t="shared" si="91"/>
        <v>0</v>
      </c>
      <c r="AF367" s="172">
        <f t="shared" si="92"/>
        <v>0</v>
      </c>
      <c r="AH367" s="258">
        <f t="shared" si="98"/>
        <v>0</v>
      </c>
      <c r="AI367" s="258">
        <f t="shared" si="98"/>
        <v>0</v>
      </c>
      <c r="BJ367" s="172">
        <f t="shared" si="93"/>
        <v>0</v>
      </c>
      <c r="BK367" s="172">
        <f t="shared" si="94"/>
        <v>0</v>
      </c>
      <c r="BL367" s="172">
        <f t="shared" si="95"/>
        <v>0</v>
      </c>
      <c r="BM367" s="172">
        <f t="shared" si="96"/>
        <v>0</v>
      </c>
      <c r="BN367" s="172">
        <f t="shared" si="97"/>
        <v>0</v>
      </c>
    </row>
    <row r="368" spans="9:66" x14ac:dyDescent="0.15">
      <c r="I368" s="258">
        <f t="shared" si="86"/>
        <v>0</v>
      </c>
      <c r="J368" s="258">
        <f t="shared" si="87"/>
        <v>0</v>
      </c>
      <c r="L368" s="172">
        <f t="shared" si="85"/>
        <v>0</v>
      </c>
      <c r="M368" s="172">
        <f t="shared" si="85"/>
        <v>0</v>
      </c>
      <c r="AB368" s="172">
        <f t="shared" si="88"/>
        <v>0</v>
      </c>
      <c r="AC368" s="172">
        <f t="shared" si="89"/>
        <v>0</v>
      </c>
      <c r="AD368" s="172">
        <f t="shared" si="90"/>
        <v>0</v>
      </c>
      <c r="AE368" s="172">
        <f t="shared" si="91"/>
        <v>0</v>
      </c>
      <c r="AF368" s="172">
        <f t="shared" si="92"/>
        <v>0</v>
      </c>
      <c r="AH368" s="258">
        <f t="shared" si="98"/>
        <v>0</v>
      </c>
      <c r="AI368" s="258">
        <f t="shared" si="98"/>
        <v>0</v>
      </c>
      <c r="BJ368" s="172">
        <f t="shared" si="93"/>
        <v>0</v>
      </c>
      <c r="BK368" s="172">
        <f t="shared" si="94"/>
        <v>0</v>
      </c>
      <c r="BL368" s="172">
        <f t="shared" si="95"/>
        <v>0</v>
      </c>
      <c r="BM368" s="172">
        <f t="shared" si="96"/>
        <v>0</v>
      </c>
      <c r="BN368" s="172">
        <f t="shared" si="97"/>
        <v>0</v>
      </c>
    </row>
    <row r="369" spans="9:66" x14ac:dyDescent="0.15">
      <c r="I369" s="258">
        <f t="shared" si="86"/>
        <v>0</v>
      </c>
      <c r="J369" s="258">
        <f t="shared" si="87"/>
        <v>0</v>
      </c>
      <c r="L369" s="172">
        <f t="shared" si="85"/>
        <v>0</v>
      </c>
      <c r="M369" s="172">
        <f t="shared" si="85"/>
        <v>0</v>
      </c>
      <c r="AB369" s="172">
        <f t="shared" si="88"/>
        <v>0</v>
      </c>
      <c r="AC369" s="172">
        <f t="shared" si="89"/>
        <v>0</v>
      </c>
      <c r="AD369" s="172">
        <f t="shared" si="90"/>
        <v>0</v>
      </c>
      <c r="AE369" s="172">
        <f t="shared" si="91"/>
        <v>0</v>
      </c>
      <c r="AF369" s="172">
        <f t="shared" si="92"/>
        <v>0</v>
      </c>
      <c r="AH369" s="258">
        <f t="shared" si="98"/>
        <v>0</v>
      </c>
      <c r="AI369" s="258">
        <f t="shared" si="98"/>
        <v>0</v>
      </c>
      <c r="BJ369" s="172">
        <f t="shared" si="93"/>
        <v>0</v>
      </c>
      <c r="BK369" s="172">
        <f t="shared" si="94"/>
        <v>0</v>
      </c>
      <c r="BL369" s="172">
        <f t="shared" si="95"/>
        <v>0</v>
      </c>
      <c r="BM369" s="172">
        <f t="shared" si="96"/>
        <v>0</v>
      </c>
      <c r="BN369" s="172">
        <f t="shared" si="97"/>
        <v>0</v>
      </c>
    </row>
    <row r="370" spans="9:66" x14ac:dyDescent="0.15">
      <c r="I370" s="258">
        <f t="shared" si="86"/>
        <v>0</v>
      </c>
      <c r="J370" s="258">
        <f t="shared" si="87"/>
        <v>0</v>
      </c>
      <c r="L370" s="172">
        <f t="shared" si="85"/>
        <v>0</v>
      </c>
      <c r="M370" s="172">
        <f t="shared" si="85"/>
        <v>0</v>
      </c>
      <c r="AB370" s="172">
        <f t="shared" si="88"/>
        <v>0</v>
      </c>
      <c r="AC370" s="172">
        <f t="shared" si="89"/>
        <v>0</v>
      </c>
      <c r="AD370" s="172">
        <f t="shared" si="90"/>
        <v>0</v>
      </c>
      <c r="AE370" s="172">
        <f t="shared" si="91"/>
        <v>0</v>
      </c>
      <c r="AF370" s="172">
        <f t="shared" si="92"/>
        <v>0</v>
      </c>
      <c r="AH370" s="258">
        <f t="shared" si="98"/>
        <v>0</v>
      </c>
      <c r="AI370" s="258">
        <f t="shared" si="98"/>
        <v>0</v>
      </c>
      <c r="BJ370" s="172">
        <f t="shared" si="93"/>
        <v>0</v>
      </c>
      <c r="BK370" s="172">
        <f t="shared" si="94"/>
        <v>0</v>
      </c>
      <c r="BL370" s="172">
        <f t="shared" si="95"/>
        <v>0</v>
      </c>
      <c r="BM370" s="172">
        <f t="shared" si="96"/>
        <v>0</v>
      </c>
      <c r="BN370" s="172">
        <f t="shared" si="97"/>
        <v>0</v>
      </c>
    </row>
    <row r="371" spans="9:66" x14ac:dyDescent="0.15">
      <c r="I371" s="258">
        <f t="shared" si="86"/>
        <v>0</v>
      </c>
      <c r="J371" s="258">
        <f t="shared" si="87"/>
        <v>0</v>
      </c>
      <c r="L371" s="172">
        <f t="shared" si="85"/>
        <v>0</v>
      </c>
      <c r="M371" s="172">
        <f t="shared" si="85"/>
        <v>0</v>
      </c>
      <c r="AB371" s="172">
        <f t="shared" si="88"/>
        <v>0</v>
      </c>
      <c r="AC371" s="172">
        <f t="shared" si="89"/>
        <v>0</v>
      </c>
      <c r="AD371" s="172">
        <f t="shared" si="90"/>
        <v>0</v>
      </c>
      <c r="AE371" s="172">
        <f t="shared" si="91"/>
        <v>0</v>
      </c>
      <c r="AF371" s="172">
        <f t="shared" si="92"/>
        <v>0</v>
      </c>
      <c r="AH371" s="258">
        <f t="shared" si="98"/>
        <v>0</v>
      </c>
      <c r="AI371" s="258">
        <f t="shared" si="98"/>
        <v>0</v>
      </c>
      <c r="BJ371" s="172">
        <f t="shared" si="93"/>
        <v>0</v>
      </c>
      <c r="BK371" s="172">
        <f t="shared" si="94"/>
        <v>0</v>
      </c>
      <c r="BL371" s="172">
        <f t="shared" si="95"/>
        <v>0</v>
      </c>
      <c r="BM371" s="172">
        <f t="shared" si="96"/>
        <v>0</v>
      </c>
      <c r="BN371" s="172">
        <f t="shared" si="97"/>
        <v>0</v>
      </c>
    </row>
    <row r="372" spans="9:66" x14ac:dyDescent="0.15">
      <c r="I372" s="258">
        <f t="shared" si="86"/>
        <v>0</v>
      </c>
      <c r="J372" s="258">
        <f t="shared" si="87"/>
        <v>0</v>
      </c>
      <c r="L372" s="172">
        <f t="shared" si="85"/>
        <v>0</v>
      </c>
      <c r="M372" s="172">
        <f t="shared" si="85"/>
        <v>0</v>
      </c>
      <c r="AB372" s="172">
        <f t="shared" si="88"/>
        <v>0</v>
      </c>
      <c r="AC372" s="172">
        <f t="shared" si="89"/>
        <v>0</v>
      </c>
      <c r="AD372" s="172">
        <f t="shared" si="90"/>
        <v>0</v>
      </c>
      <c r="AE372" s="172">
        <f t="shared" si="91"/>
        <v>0</v>
      </c>
      <c r="AF372" s="172">
        <f t="shared" si="92"/>
        <v>0</v>
      </c>
      <c r="AH372" s="258">
        <f t="shared" si="98"/>
        <v>0</v>
      </c>
      <c r="AI372" s="258">
        <f t="shared" si="98"/>
        <v>0</v>
      </c>
      <c r="BJ372" s="172">
        <f t="shared" si="93"/>
        <v>0</v>
      </c>
      <c r="BK372" s="172">
        <f t="shared" si="94"/>
        <v>0</v>
      </c>
      <c r="BL372" s="172">
        <f t="shared" si="95"/>
        <v>0</v>
      </c>
      <c r="BM372" s="172">
        <f t="shared" si="96"/>
        <v>0</v>
      </c>
      <c r="BN372" s="172">
        <f t="shared" si="97"/>
        <v>0</v>
      </c>
    </row>
    <row r="373" spans="9:66" x14ac:dyDescent="0.15">
      <c r="I373" s="258">
        <f t="shared" si="86"/>
        <v>0</v>
      </c>
      <c r="J373" s="258">
        <f t="shared" si="87"/>
        <v>0</v>
      </c>
      <c r="L373" s="172">
        <f t="shared" si="85"/>
        <v>0</v>
      </c>
      <c r="M373" s="172">
        <f t="shared" si="85"/>
        <v>0</v>
      </c>
      <c r="AB373" s="172">
        <f t="shared" si="88"/>
        <v>0</v>
      </c>
      <c r="AC373" s="172">
        <f t="shared" si="89"/>
        <v>0</v>
      </c>
      <c r="AD373" s="172">
        <f t="shared" si="90"/>
        <v>0</v>
      </c>
      <c r="AE373" s="172">
        <f t="shared" si="91"/>
        <v>0</v>
      </c>
      <c r="AF373" s="172">
        <f t="shared" si="92"/>
        <v>0</v>
      </c>
      <c r="AH373" s="258">
        <f t="shared" si="98"/>
        <v>0</v>
      </c>
      <c r="AI373" s="258">
        <f t="shared" si="98"/>
        <v>0</v>
      </c>
      <c r="BJ373" s="172">
        <f t="shared" si="93"/>
        <v>0</v>
      </c>
      <c r="BK373" s="172">
        <f t="shared" si="94"/>
        <v>0</v>
      </c>
      <c r="BL373" s="172">
        <f t="shared" si="95"/>
        <v>0</v>
      </c>
      <c r="BM373" s="172">
        <f t="shared" si="96"/>
        <v>0</v>
      </c>
      <c r="BN373" s="172">
        <f t="shared" si="97"/>
        <v>0</v>
      </c>
    </row>
    <row r="374" spans="9:66" x14ac:dyDescent="0.15">
      <c r="I374" s="258">
        <f t="shared" si="86"/>
        <v>0</v>
      </c>
      <c r="J374" s="258">
        <f t="shared" si="87"/>
        <v>0</v>
      </c>
      <c r="L374" s="172">
        <f t="shared" si="85"/>
        <v>0</v>
      </c>
      <c r="M374" s="172">
        <f t="shared" si="85"/>
        <v>0</v>
      </c>
      <c r="AB374" s="172">
        <f t="shared" si="88"/>
        <v>0</v>
      </c>
      <c r="AC374" s="172">
        <f t="shared" si="89"/>
        <v>0</v>
      </c>
      <c r="AD374" s="172">
        <f t="shared" si="90"/>
        <v>0</v>
      </c>
      <c r="AE374" s="172">
        <f t="shared" si="91"/>
        <v>0</v>
      </c>
      <c r="AF374" s="172">
        <f t="shared" si="92"/>
        <v>0</v>
      </c>
      <c r="AH374" s="258">
        <f t="shared" si="98"/>
        <v>0</v>
      </c>
      <c r="AI374" s="258">
        <f t="shared" si="98"/>
        <v>0</v>
      </c>
      <c r="BJ374" s="172">
        <f t="shared" si="93"/>
        <v>0</v>
      </c>
      <c r="BK374" s="172">
        <f t="shared" si="94"/>
        <v>0</v>
      </c>
      <c r="BL374" s="172">
        <f t="shared" si="95"/>
        <v>0</v>
      </c>
      <c r="BM374" s="172">
        <f t="shared" si="96"/>
        <v>0</v>
      </c>
      <c r="BN374" s="172">
        <f t="shared" si="97"/>
        <v>0</v>
      </c>
    </row>
    <row r="375" spans="9:66" x14ac:dyDescent="0.15">
      <c r="I375" s="258">
        <f t="shared" si="86"/>
        <v>0</v>
      </c>
      <c r="J375" s="258">
        <f t="shared" si="87"/>
        <v>0</v>
      </c>
      <c r="L375" s="172">
        <f t="shared" si="85"/>
        <v>0</v>
      </c>
      <c r="M375" s="172">
        <f t="shared" si="85"/>
        <v>0</v>
      </c>
      <c r="AB375" s="172">
        <f t="shared" si="88"/>
        <v>0</v>
      </c>
      <c r="AC375" s="172">
        <f t="shared" si="89"/>
        <v>0</v>
      </c>
      <c r="AD375" s="172">
        <f t="shared" si="90"/>
        <v>0</v>
      </c>
      <c r="AE375" s="172">
        <f t="shared" si="91"/>
        <v>0</v>
      </c>
      <c r="AF375" s="172">
        <f t="shared" si="92"/>
        <v>0</v>
      </c>
      <c r="AH375" s="258">
        <f t="shared" si="98"/>
        <v>0</v>
      </c>
      <c r="AI375" s="258">
        <f t="shared" si="98"/>
        <v>0</v>
      </c>
      <c r="BJ375" s="172">
        <f t="shared" si="93"/>
        <v>0</v>
      </c>
      <c r="BK375" s="172">
        <f t="shared" si="94"/>
        <v>0</v>
      </c>
      <c r="BL375" s="172">
        <f t="shared" si="95"/>
        <v>0</v>
      </c>
      <c r="BM375" s="172">
        <f t="shared" si="96"/>
        <v>0</v>
      </c>
      <c r="BN375" s="172">
        <f t="shared" si="97"/>
        <v>0</v>
      </c>
    </row>
    <row r="376" spans="9:66" x14ac:dyDescent="0.15">
      <c r="I376" s="258">
        <f t="shared" si="86"/>
        <v>0</v>
      </c>
      <c r="J376" s="258">
        <f t="shared" si="87"/>
        <v>0</v>
      </c>
      <c r="L376" s="172">
        <f t="shared" si="85"/>
        <v>0</v>
      </c>
      <c r="M376" s="172">
        <f t="shared" si="85"/>
        <v>0</v>
      </c>
      <c r="AB376" s="172">
        <f t="shared" si="88"/>
        <v>0</v>
      </c>
      <c r="AC376" s="172">
        <f t="shared" si="89"/>
        <v>0</v>
      </c>
      <c r="AD376" s="172">
        <f t="shared" si="90"/>
        <v>0</v>
      </c>
      <c r="AE376" s="172">
        <f t="shared" si="91"/>
        <v>0</v>
      </c>
      <c r="AF376" s="172">
        <f t="shared" si="92"/>
        <v>0</v>
      </c>
      <c r="AH376" s="258">
        <f t="shared" si="98"/>
        <v>0</v>
      </c>
      <c r="AI376" s="258">
        <f t="shared" si="98"/>
        <v>0</v>
      </c>
      <c r="BJ376" s="172">
        <f t="shared" si="93"/>
        <v>0</v>
      </c>
      <c r="BK376" s="172">
        <f t="shared" si="94"/>
        <v>0</v>
      </c>
      <c r="BL376" s="172">
        <f t="shared" si="95"/>
        <v>0</v>
      </c>
      <c r="BM376" s="172">
        <f t="shared" si="96"/>
        <v>0</v>
      </c>
      <c r="BN376" s="172">
        <f t="shared" si="97"/>
        <v>0</v>
      </c>
    </row>
    <row r="377" spans="9:66" x14ac:dyDescent="0.15">
      <c r="I377" s="258">
        <f t="shared" si="86"/>
        <v>0</v>
      </c>
      <c r="J377" s="258">
        <f t="shared" si="87"/>
        <v>0</v>
      </c>
      <c r="L377" s="172">
        <f t="shared" si="85"/>
        <v>0</v>
      </c>
      <c r="M377" s="172">
        <f t="shared" si="85"/>
        <v>0</v>
      </c>
      <c r="AB377" s="172">
        <f t="shared" si="88"/>
        <v>0</v>
      </c>
      <c r="AC377" s="172">
        <f t="shared" si="89"/>
        <v>0</v>
      </c>
      <c r="AD377" s="172">
        <f t="shared" si="90"/>
        <v>0</v>
      </c>
      <c r="AE377" s="172">
        <f t="shared" si="91"/>
        <v>0</v>
      </c>
      <c r="AF377" s="172">
        <f t="shared" si="92"/>
        <v>0</v>
      </c>
      <c r="AH377" s="258">
        <f t="shared" si="98"/>
        <v>0</v>
      </c>
      <c r="AI377" s="258">
        <f t="shared" si="98"/>
        <v>0</v>
      </c>
      <c r="BJ377" s="172">
        <f t="shared" si="93"/>
        <v>0</v>
      </c>
      <c r="BK377" s="172">
        <f t="shared" si="94"/>
        <v>0</v>
      </c>
      <c r="BL377" s="172">
        <f t="shared" si="95"/>
        <v>0</v>
      </c>
      <c r="BM377" s="172">
        <f t="shared" si="96"/>
        <v>0</v>
      </c>
      <c r="BN377" s="172">
        <f t="shared" si="97"/>
        <v>0</v>
      </c>
    </row>
    <row r="378" spans="9:66" x14ac:dyDescent="0.15">
      <c r="I378" s="258">
        <f t="shared" si="86"/>
        <v>0</v>
      </c>
      <c r="J378" s="258">
        <f t="shared" si="87"/>
        <v>0</v>
      </c>
      <c r="L378" s="172">
        <f t="shared" si="85"/>
        <v>0</v>
      </c>
      <c r="M378" s="172">
        <f t="shared" si="85"/>
        <v>0</v>
      </c>
      <c r="AB378" s="172">
        <f t="shared" si="88"/>
        <v>0</v>
      </c>
      <c r="AC378" s="172">
        <f t="shared" si="89"/>
        <v>0</v>
      </c>
      <c r="AD378" s="172">
        <f t="shared" si="90"/>
        <v>0</v>
      </c>
      <c r="AE378" s="172">
        <f t="shared" si="91"/>
        <v>0</v>
      </c>
      <c r="AF378" s="172">
        <f t="shared" si="92"/>
        <v>0</v>
      </c>
      <c r="AH378" s="258">
        <f t="shared" si="98"/>
        <v>0</v>
      </c>
      <c r="AI378" s="258">
        <f t="shared" si="98"/>
        <v>0</v>
      </c>
      <c r="BJ378" s="172">
        <f t="shared" si="93"/>
        <v>0</v>
      </c>
      <c r="BK378" s="172">
        <f t="shared" si="94"/>
        <v>0</v>
      </c>
      <c r="BL378" s="172">
        <f t="shared" si="95"/>
        <v>0</v>
      </c>
      <c r="BM378" s="172">
        <f t="shared" si="96"/>
        <v>0</v>
      </c>
      <c r="BN378" s="172">
        <f t="shared" si="97"/>
        <v>0</v>
      </c>
    </row>
    <row r="379" spans="9:66" x14ac:dyDescent="0.15">
      <c r="I379" s="258">
        <f t="shared" si="86"/>
        <v>0</v>
      </c>
      <c r="J379" s="258">
        <f t="shared" si="87"/>
        <v>0</v>
      </c>
      <c r="L379" s="172">
        <f t="shared" si="85"/>
        <v>0</v>
      </c>
      <c r="M379" s="172">
        <f t="shared" si="85"/>
        <v>0</v>
      </c>
      <c r="AB379" s="172">
        <f t="shared" si="88"/>
        <v>0</v>
      </c>
      <c r="AC379" s="172">
        <f t="shared" si="89"/>
        <v>0</v>
      </c>
      <c r="AD379" s="172">
        <f t="shared" si="90"/>
        <v>0</v>
      </c>
      <c r="AE379" s="172">
        <f t="shared" si="91"/>
        <v>0</v>
      </c>
      <c r="AF379" s="172">
        <f t="shared" si="92"/>
        <v>0</v>
      </c>
      <c r="AH379" s="258">
        <f t="shared" si="98"/>
        <v>0</v>
      </c>
      <c r="AI379" s="258">
        <f t="shared" si="98"/>
        <v>0</v>
      </c>
      <c r="BJ379" s="172">
        <f t="shared" si="93"/>
        <v>0</v>
      </c>
      <c r="BK379" s="172">
        <f t="shared" si="94"/>
        <v>0</v>
      </c>
      <c r="BL379" s="172">
        <f t="shared" si="95"/>
        <v>0</v>
      </c>
      <c r="BM379" s="172">
        <f t="shared" si="96"/>
        <v>0</v>
      </c>
      <c r="BN379" s="172">
        <f t="shared" si="97"/>
        <v>0</v>
      </c>
    </row>
    <row r="380" spans="9:66" x14ac:dyDescent="0.15">
      <c r="I380" s="258">
        <f t="shared" si="86"/>
        <v>0</v>
      </c>
      <c r="J380" s="258">
        <f t="shared" si="87"/>
        <v>0</v>
      </c>
      <c r="L380" s="172">
        <f t="shared" si="85"/>
        <v>0</v>
      </c>
      <c r="M380" s="172">
        <f t="shared" si="85"/>
        <v>0</v>
      </c>
      <c r="AB380" s="172">
        <f t="shared" si="88"/>
        <v>0</v>
      </c>
      <c r="AC380" s="172">
        <f t="shared" si="89"/>
        <v>0</v>
      </c>
      <c r="AD380" s="172">
        <f t="shared" si="90"/>
        <v>0</v>
      </c>
      <c r="AE380" s="172">
        <f t="shared" si="91"/>
        <v>0</v>
      </c>
      <c r="AF380" s="172">
        <f t="shared" si="92"/>
        <v>0</v>
      </c>
      <c r="AH380" s="258">
        <f t="shared" si="98"/>
        <v>0</v>
      </c>
      <c r="AI380" s="258">
        <f t="shared" si="98"/>
        <v>0</v>
      </c>
      <c r="BJ380" s="172">
        <f t="shared" si="93"/>
        <v>0</v>
      </c>
      <c r="BK380" s="172">
        <f t="shared" si="94"/>
        <v>0</v>
      </c>
      <c r="BL380" s="172">
        <f t="shared" si="95"/>
        <v>0</v>
      </c>
      <c r="BM380" s="172">
        <f t="shared" si="96"/>
        <v>0</v>
      </c>
      <c r="BN380" s="172">
        <f t="shared" si="97"/>
        <v>0</v>
      </c>
    </row>
    <row r="381" spans="9:66" x14ac:dyDescent="0.15">
      <c r="I381" s="258">
        <f t="shared" si="86"/>
        <v>0</v>
      </c>
      <c r="J381" s="258">
        <f t="shared" si="87"/>
        <v>0</v>
      </c>
      <c r="L381" s="172">
        <f t="shared" si="85"/>
        <v>0</v>
      </c>
      <c r="M381" s="172">
        <f t="shared" si="85"/>
        <v>0</v>
      </c>
      <c r="AB381" s="172">
        <f t="shared" si="88"/>
        <v>0</v>
      </c>
      <c r="AC381" s="172">
        <f t="shared" si="89"/>
        <v>0</v>
      </c>
      <c r="AD381" s="172">
        <f t="shared" si="90"/>
        <v>0</v>
      </c>
      <c r="AE381" s="172">
        <f t="shared" si="91"/>
        <v>0</v>
      </c>
      <c r="AF381" s="172">
        <f t="shared" si="92"/>
        <v>0</v>
      </c>
      <c r="AH381" s="258">
        <f t="shared" si="98"/>
        <v>0</v>
      </c>
      <c r="AI381" s="258">
        <f t="shared" si="98"/>
        <v>0</v>
      </c>
      <c r="BJ381" s="172">
        <f t="shared" si="93"/>
        <v>0</v>
      </c>
      <c r="BK381" s="172">
        <f t="shared" si="94"/>
        <v>0</v>
      </c>
      <c r="BL381" s="172">
        <f t="shared" si="95"/>
        <v>0</v>
      </c>
      <c r="BM381" s="172">
        <f t="shared" si="96"/>
        <v>0</v>
      </c>
      <c r="BN381" s="172">
        <f t="shared" si="97"/>
        <v>0</v>
      </c>
    </row>
    <row r="382" spans="9:66" x14ac:dyDescent="0.15">
      <c r="I382" s="258">
        <f t="shared" si="86"/>
        <v>0</v>
      </c>
      <c r="J382" s="258">
        <f t="shared" si="87"/>
        <v>0</v>
      </c>
      <c r="L382" s="172">
        <f t="shared" si="85"/>
        <v>0</v>
      </c>
      <c r="M382" s="172">
        <f t="shared" si="85"/>
        <v>0</v>
      </c>
      <c r="AB382" s="172">
        <f t="shared" si="88"/>
        <v>0</v>
      </c>
      <c r="AC382" s="172">
        <f t="shared" si="89"/>
        <v>0</v>
      </c>
      <c r="AD382" s="172">
        <f t="shared" si="90"/>
        <v>0</v>
      </c>
      <c r="AE382" s="172">
        <f t="shared" si="91"/>
        <v>0</v>
      </c>
      <c r="AF382" s="172">
        <f t="shared" si="92"/>
        <v>0</v>
      </c>
      <c r="AH382" s="258">
        <f t="shared" si="98"/>
        <v>0</v>
      </c>
      <c r="AI382" s="258">
        <f t="shared" si="98"/>
        <v>0</v>
      </c>
      <c r="BJ382" s="172">
        <f t="shared" si="93"/>
        <v>0</v>
      </c>
      <c r="BK382" s="172">
        <f t="shared" si="94"/>
        <v>0</v>
      </c>
      <c r="BL382" s="172">
        <f t="shared" si="95"/>
        <v>0</v>
      </c>
      <c r="BM382" s="172">
        <f t="shared" si="96"/>
        <v>0</v>
      </c>
      <c r="BN382" s="172">
        <f t="shared" si="97"/>
        <v>0</v>
      </c>
    </row>
    <row r="383" spans="9:66" x14ac:dyDescent="0.15">
      <c r="I383" s="258">
        <f t="shared" si="86"/>
        <v>0</v>
      </c>
      <c r="J383" s="258">
        <f t="shared" si="87"/>
        <v>0</v>
      </c>
      <c r="L383" s="172">
        <f t="shared" si="85"/>
        <v>0</v>
      </c>
      <c r="M383" s="172">
        <f t="shared" si="85"/>
        <v>0</v>
      </c>
      <c r="AB383" s="172">
        <f t="shared" si="88"/>
        <v>0</v>
      </c>
      <c r="AC383" s="172">
        <f t="shared" si="89"/>
        <v>0</v>
      </c>
      <c r="AD383" s="172">
        <f t="shared" si="90"/>
        <v>0</v>
      </c>
      <c r="AE383" s="172">
        <f t="shared" si="91"/>
        <v>0</v>
      </c>
      <c r="AF383" s="172">
        <f t="shared" si="92"/>
        <v>0</v>
      </c>
      <c r="AH383" s="258">
        <f t="shared" si="98"/>
        <v>0</v>
      </c>
      <c r="AI383" s="258">
        <f t="shared" si="98"/>
        <v>0</v>
      </c>
      <c r="BJ383" s="172">
        <f t="shared" si="93"/>
        <v>0</v>
      </c>
      <c r="BK383" s="172">
        <f t="shared" si="94"/>
        <v>0</v>
      </c>
      <c r="BL383" s="172">
        <f t="shared" si="95"/>
        <v>0</v>
      </c>
      <c r="BM383" s="172">
        <f t="shared" si="96"/>
        <v>0</v>
      </c>
      <c r="BN383" s="172">
        <f t="shared" si="97"/>
        <v>0</v>
      </c>
    </row>
    <row r="384" spans="9:66" x14ac:dyDescent="0.15">
      <c r="I384" s="258">
        <f t="shared" si="86"/>
        <v>0</v>
      </c>
      <c r="J384" s="258">
        <f t="shared" si="87"/>
        <v>0</v>
      </c>
      <c r="L384" s="172">
        <f t="shared" si="85"/>
        <v>0</v>
      </c>
      <c r="M384" s="172">
        <f t="shared" si="85"/>
        <v>0</v>
      </c>
      <c r="AB384" s="172">
        <f t="shared" si="88"/>
        <v>0</v>
      </c>
      <c r="AC384" s="172">
        <f t="shared" si="89"/>
        <v>0</v>
      </c>
      <c r="AD384" s="172">
        <f t="shared" si="90"/>
        <v>0</v>
      </c>
      <c r="AE384" s="172">
        <f t="shared" si="91"/>
        <v>0</v>
      </c>
      <c r="AF384" s="172">
        <f t="shared" si="92"/>
        <v>0</v>
      </c>
      <c r="AH384" s="258">
        <f t="shared" si="98"/>
        <v>0</v>
      </c>
      <c r="AI384" s="258">
        <f t="shared" si="98"/>
        <v>0</v>
      </c>
      <c r="BJ384" s="172">
        <f t="shared" si="93"/>
        <v>0</v>
      </c>
      <c r="BK384" s="172">
        <f t="shared" si="94"/>
        <v>0</v>
      </c>
      <c r="BL384" s="172">
        <f t="shared" si="95"/>
        <v>0</v>
      </c>
      <c r="BM384" s="172">
        <f t="shared" si="96"/>
        <v>0</v>
      </c>
      <c r="BN384" s="172">
        <f t="shared" si="97"/>
        <v>0</v>
      </c>
    </row>
    <row r="385" spans="9:66" x14ac:dyDescent="0.15">
      <c r="I385" s="258">
        <f t="shared" si="86"/>
        <v>0</v>
      </c>
      <c r="J385" s="258">
        <f t="shared" si="87"/>
        <v>0</v>
      </c>
      <c r="L385" s="172">
        <f t="shared" si="85"/>
        <v>0</v>
      </c>
      <c r="M385" s="172">
        <f t="shared" si="85"/>
        <v>0</v>
      </c>
      <c r="AB385" s="172">
        <f t="shared" si="88"/>
        <v>0</v>
      </c>
      <c r="AC385" s="172">
        <f t="shared" si="89"/>
        <v>0</v>
      </c>
      <c r="AD385" s="172">
        <f t="shared" si="90"/>
        <v>0</v>
      </c>
      <c r="AE385" s="172">
        <f t="shared" si="91"/>
        <v>0</v>
      </c>
      <c r="AF385" s="172">
        <f t="shared" si="92"/>
        <v>0</v>
      </c>
      <c r="AH385" s="258">
        <f t="shared" si="98"/>
        <v>0</v>
      </c>
      <c r="AI385" s="258">
        <f t="shared" si="98"/>
        <v>0</v>
      </c>
      <c r="BJ385" s="172">
        <f t="shared" si="93"/>
        <v>0</v>
      </c>
      <c r="BK385" s="172">
        <f t="shared" si="94"/>
        <v>0</v>
      </c>
      <c r="BL385" s="172">
        <f t="shared" si="95"/>
        <v>0</v>
      </c>
      <c r="BM385" s="172">
        <f t="shared" si="96"/>
        <v>0</v>
      </c>
      <c r="BN385" s="172">
        <f t="shared" si="97"/>
        <v>0</v>
      </c>
    </row>
    <row r="386" spans="9:66" x14ac:dyDescent="0.15">
      <c r="I386" s="258">
        <f t="shared" si="86"/>
        <v>0</v>
      </c>
      <c r="J386" s="258">
        <f t="shared" si="87"/>
        <v>0</v>
      </c>
      <c r="L386" s="172">
        <f t="shared" si="85"/>
        <v>0</v>
      </c>
      <c r="M386" s="172">
        <f t="shared" si="85"/>
        <v>0</v>
      </c>
      <c r="AB386" s="172">
        <f t="shared" si="88"/>
        <v>0</v>
      </c>
      <c r="AC386" s="172">
        <f t="shared" si="89"/>
        <v>0</v>
      </c>
      <c r="AD386" s="172">
        <f t="shared" si="90"/>
        <v>0</v>
      </c>
      <c r="AE386" s="172">
        <f t="shared" si="91"/>
        <v>0</v>
      </c>
      <c r="AF386" s="172">
        <f t="shared" si="92"/>
        <v>0</v>
      </c>
      <c r="AH386" s="258">
        <f t="shared" si="98"/>
        <v>0</v>
      </c>
      <c r="AI386" s="258">
        <f t="shared" si="98"/>
        <v>0</v>
      </c>
      <c r="BJ386" s="172">
        <f t="shared" si="93"/>
        <v>0</v>
      </c>
      <c r="BK386" s="172">
        <f t="shared" si="94"/>
        <v>0</v>
      </c>
      <c r="BL386" s="172">
        <f t="shared" si="95"/>
        <v>0</v>
      </c>
      <c r="BM386" s="172">
        <f t="shared" si="96"/>
        <v>0</v>
      </c>
      <c r="BN386" s="172">
        <f t="shared" si="97"/>
        <v>0</v>
      </c>
    </row>
    <row r="387" spans="9:66" x14ac:dyDescent="0.15">
      <c r="I387" s="258">
        <f t="shared" si="86"/>
        <v>0</v>
      </c>
      <c r="J387" s="258">
        <f t="shared" si="87"/>
        <v>0</v>
      </c>
      <c r="L387" s="172">
        <f t="shared" si="85"/>
        <v>0</v>
      </c>
      <c r="M387" s="172">
        <f t="shared" si="85"/>
        <v>0</v>
      </c>
      <c r="AB387" s="172">
        <f t="shared" si="88"/>
        <v>0</v>
      </c>
      <c r="AC387" s="172">
        <f t="shared" si="89"/>
        <v>0</v>
      </c>
      <c r="AD387" s="172">
        <f t="shared" si="90"/>
        <v>0</v>
      </c>
      <c r="AE387" s="172">
        <f t="shared" si="91"/>
        <v>0</v>
      </c>
      <c r="AF387" s="172">
        <f t="shared" si="92"/>
        <v>0</v>
      </c>
      <c r="AH387" s="258">
        <f t="shared" si="98"/>
        <v>0</v>
      </c>
      <c r="AI387" s="258">
        <f t="shared" si="98"/>
        <v>0</v>
      </c>
      <c r="BJ387" s="172">
        <f t="shared" si="93"/>
        <v>0</v>
      </c>
      <c r="BK387" s="172">
        <f t="shared" si="94"/>
        <v>0</v>
      </c>
      <c r="BL387" s="172">
        <f t="shared" si="95"/>
        <v>0</v>
      </c>
      <c r="BM387" s="172">
        <f t="shared" si="96"/>
        <v>0</v>
      </c>
      <c r="BN387" s="172">
        <f t="shared" si="97"/>
        <v>0</v>
      </c>
    </row>
    <row r="388" spans="9:66" x14ac:dyDescent="0.15">
      <c r="I388" s="258">
        <f t="shared" si="86"/>
        <v>0</v>
      </c>
      <c r="J388" s="258">
        <f t="shared" si="87"/>
        <v>0</v>
      </c>
      <c r="L388" s="172">
        <f t="shared" si="85"/>
        <v>0</v>
      </c>
      <c r="M388" s="172">
        <f t="shared" si="85"/>
        <v>0</v>
      </c>
      <c r="AB388" s="172">
        <f t="shared" si="88"/>
        <v>0</v>
      </c>
      <c r="AC388" s="172">
        <f t="shared" si="89"/>
        <v>0</v>
      </c>
      <c r="AD388" s="172">
        <f t="shared" si="90"/>
        <v>0</v>
      </c>
      <c r="AE388" s="172">
        <f t="shared" si="91"/>
        <v>0</v>
      </c>
      <c r="AF388" s="172">
        <f t="shared" si="92"/>
        <v>0</v>
      </c>
      <c r="AH388" s="258">
        <f t="shared" si="98"/>
        <v>0</v>
      </c>
      <c r="AI388" s="258">
        <f t="shared" si="98"/>
        <v>0</v>
      </c>
      <c r="BJ388" s="172">
        <f t="shared" si="93"/>
        <v>0</v>
      </c>
      <c r="BK388" s="172">
        <f t="shared" si="94"/>
        <v>0</v>
      </c>
      <c r="BL388" s="172">
        <f t="shared" si="95"/>
        <v>0</v>
      </c>
      <c r="BM388" s="172">
        <f t="shared" si="96"/>
        <v>0</v>
      </c>
      <c r="BN388" s="172">
        <f t="shared" si="97"/>
        <v>0</v>
      </c>
    </row>
    <row r="389" spans="9:66" x14ac:dyDescent="0.15">
      <c r="I389" s="258">
        <f t="shared" si="86"/>
        <v>0</v>
      </c>
      <c r="J389" s="258">
        <f t="shared" si="87"/>
        <v>0</v>
      </c>
      <c r="L389" s="172">
        <f t="shared" si="85"/>
        <v>0</v>
      </c>
      <c r="M389" s="172">
        <f t="shared" si="85"/>
        <v>0</v>
      </c>
      <c r="AB389" s="172">
        <f t="shared" si="88"/>
        <v>0</v>
      </c>
      <c r="AC389" s="172">
        <f t="shared" si="89"/>
        <v>0</v>
      </c>
      <c r="AD389" s="172">
        <f t="shared" si="90"/>
        <v>0</v>
      </c>
      <c r="AE389" s="172">
        <f t="shared" si="91"/>
        <v>0</v>
      </c>
      <c r="AF389" s="172">
        <f t="shared" si="92"/>
        <v>0</v>
      </c>
      <c r="AH389" s="258">
        <f t="shared" si="98"/>
        <v>0</v>
      </c>
      <c r="AI389" s="258">
        <f t="shared" si="98"/>
        <v>0</v>
      </c>
      <c r="BJ389" s="172">
        <f t="shared" si="93"/>
        <v>0</v>
      </c>
      <c r="BK389" s="172">
        <f t="shared" si="94"/>
        <v>0</v>
      </c>
      <c r="BL389" s="172">
        <f t="shared" si="95"/>
        <v>0</v>
      </c>
      <c r="BM389" s="172">
        <f t="shared" si="96"/>
        <v>0</v>
      </c>
      <c r="BN389" s="172">
        <f t="shared" si="97"/>
        <v>0</v>
      </c>
    </row>
    <row r="390" spans="9:66" x14ac:dyDescent="0.15">
      <c r="I390" s="258">
        <f t="shared" si="86"/>
        <v>0</v>
      </c>
      <c r="J390" s="258">
        <f t="shared" si="87"/>
        <v>0</v>
      </c>
      <c r="L390" s="172">
        <f t="shared" si="85"/>
        <v>0</v>
      </c>
      <c r="M390" s="172">
        <f t="shared" si="85"/>
        <v>0</v>
      </c>
      <c r="AB390" s="172">
        <f t="shared" si="88"/>
        <v>0</v>
      </c>
      <c r="AC390" s="172">
        <f t="shared" si="89"/>
        <v>0</v>
      </c>
      <c r="AD390" s="172">
        <f t="shared" si="90"/>
        <v>0</v>
      </c>
      <c r="AE390" s="172">
        <f t="shared" si="91"/>
        <v>0</v>
      </c>
      <c r="AF390" s="172">
        <f t="shared" si="92"/>
        <v>0</v>
      </c>
      <c r="AH390" s="258">
        <f t="shared" si="98"/>
        <v>0</v>
      </c>
      <c r="AI390" s="258">
        <f t="shared" si="98"/>
        <v>0</v>
      </c>
      <c r="BJ390" s="172">
        <f t="shared" si="93"/>
        <v>0</v>
      </c>
      <c r="BK390" s="172">
        <f t="shared" si="94"/>
        <v>0</v>
      </c>
      <c r="BL390" s="172">
        <f t="shared" si="95"/>
        <v>0</v>
      </c>
      <c r="BM390" s="172">
        <f t="shared" si="96"/>
        <v>0</v>
      </c>
      <c r="BN390" s="172">
        <f t="shared" si="97"/>
        <v>0</v>
      </c>
    </row>
    <row r="391" spans="9:66" x14ac:dyDescent="0.15">
      <c r="I391" s="258">
        <f t="shared" si="86"/>
        <v>0</v>
      </c>
      <c r="J391" s="258">
        <f t="shared" si="87"/>
        <v>0</v>
      </c>
      <c r="L391" s="172">
        <f t="shared" si="85"/>
        <v>0</v>
      </c>
      <c r="M391" s="172">
        <f t="shared" si="85"/>
        <v>0</v>
      </c>
      <c r="AB391" s="172">
        <f t="shared" si="88"/>
        <v>0</v>
      </c>
      <c r="AC391" s="172">
        <f t="shared" si="89"/>
        <v>0</v>
      </c>
      <c r="AD391" s="172">
        <f t="shared" si="90"/>
        <v>0</v>
      </c>
      <c r="AE391" s="172">
        <f t="shared" si="91"/>
        <v>0</v>
      </c>
      <c r="AF391" s="172">
        <f t="shared" si="92"/>
        <v>0</v>
      </c>
      <c r="AH391" s="258">
        <f t="shared" si="98"/>
        <v>0</v>
      </c>
      <c r="AI391" s="258">
        <f t="shared" si="98"/>
        <v>0</v>
      </c>
      <c r="BJ391" s="172">
        <f t="shared" si="93"/>
        <v>0</v>
      </c>
      <c r="BK391" s="172">
        <f t="shared" si="94"/>
        <v>0</v>
      </c>
      <c r="BL391" s="172">
        <f t="shared" si="95"/>
        <v>0</v>
      </c>
      <c r="BM391" s="172">
        <f t="shared" si="96"/>
        <v>0</v>
      </c>
      <c r="BN391" s="172">
        <f t="shared" si="97"/>
        <v>0</v>
      </c>
    </row>
    <row r="392" spans="9:66" x14ac:dyDescent="0.15">
      <c r="I392" s="258">
        <f t="shared" si="86"/>
        <v>0</v>
      </c>
      <c r="J392" s="258">
        <f t="shared" si="87"/>
        <v>0</v>
      </c>
      <c r="L392" s="172">
        <f t="shared" si="85"/>
        <v>0</v>
      </c>
      <c r="M392" s="172">
        <f t="shared" si="85"/>
        <v>0</v>
      </c>
      <c r="AB392" s="172">
        <f t="shared" si="88"/>
        <v>0</v>
      </c>
      <c r="AC392" s="172">
        <f t="shared" si="89"/>
        <v>0</v>
      </c>
      <c r="AD392" s="172">
        <f t="shared" si="90"/>
        <v>0</v>
      </c>
      <c r="AE392" s="172">
        <f t="shared" si="91"/>
        <v>0</v>
      </c>
      <c r="AF392" s="172">
        <f t="shared" si="92"/>
        <v>0</v>
      </c>
      <c r="AH392" s="258">
        <f t="shared" si="98"/>
        <v>0</v>
      </c>
      <c r="AI392" s="258">
        <f t="shared" si="98"/>
        <v>0</v>
      </c>
      <c r="BJ392" s="172">
        <f t="shared" si="93"/>
        <v>0</v>
      </c>
      <c r="BK392" s="172">
        <f t="shared" si="94"/>
        <v>0</v>
      </c>
      <c r="BL392" s="172">
        <f t="shared" si="95"/>
        <v>0</v>
      </c>
      <c r="BM392" s="172">
        <f t="shared" si="96"/>
        <v>0</v>
      </c>
      <c r="BN392" s="172">
        <f t="shared" si="97"/>
        <v>0</v>
      </c>
    </row>
    <row r="393" spans="9:66" x14ac:dyDescent="0.15">
      <c r="I393" s="258">
        <f t="shared" si="86"/>
        <v>0</v>
      </c>
      <c r="J393" s="258">
        <f t="shared" si="87"/>
        <v>0</v>
      </c>
      <c r="L393" s="172">
        <f t="shared" si="85"/>
        <v>0</v>
      </c>
      <c r="M393" s="172">
        <f t="shared" si="85"/>
        <v>0</v>
      </c>
      <c r="AB393" s="172">
        <f t="shared" si="88"/>
        <v>0</v>
      </c>
      <c r="AC393" s="172">
        <f t="shared" si="89"/>
        <v>0</v>
      </c>
      <c r="AD393" s="172">
        <f t="shared" si="90"/>
        <v>0</v>
      </c>
      <c r="AE393" s="172">
        <f t="shared" si="91"/>
        <v>0</v>
      </c>
      <c r="AF393" s="172">
        <f t="shared" si="92"/>
        <v>0</v>
      </c>
      <c r="AH393" s="258">
        <f t="shared" si="98"/>
        <v>0</v>
      </c>
      <c r="AI393" s="258">
        <f t="shared" si="98"/>
        <v>0</v>
      </c>
      <c r="BJ393" s="172">
        <f t="shared" si="93"/>
        <v>0</v>
      </c>
      <c r="BK393" s="172">
        <f t="shared" si="94"/>
        <v>0</v>
      </c>
      <c r="BL393" s="172">
        <f t="shared" si="95"/>
        <v>0</v>
      </c>
      <c r="BM393" s="172">
        <f t="shared" si="96"/>
        <v>0</v>
      </c>
      <c r="BN393" s="172">
        <f t="shared" si="97"/>
        <v>0</v>
      </c>
    </row>
    <row r="394" spans="9:66" x14ac:dyDescent="0.15">
      <c r="I394" s="258">
        <f t="shared" si="86"/>
        <v>0</v>
      </c>
      <c r="J394" s="258">
        <f t="shared" si="87"/>
        <v>0</v>
      </c>
      <c r="L394" s="172">
        <f t="shared" si="85"/>
        <v>0</v>
      </c>
      <c r="M394" s="172">
        <f t="shared" si="85"/>
        <v>0</v>
      </c>
      <c r="AB394" s="172">
        <f t="shared" si="88"/>
        <v>0</v>
      </c>
      <c r="AC394" s="172">
        <f t="shared" si="89"/>
        <v>0</v>
      </c>
      <c r="AD394" s="172">
        <f t="shared" si="90"/>
        <v>0</v>
      </c>
      <c r="AE394" s="172">
        <f t="shared" si="91"/>
        <v>0</v>
      </c>
      <c r="AF394" s="172">
        <f t="shared" si="92"/>
        <v>0</v>
      </c>
      <c r="AH394" s="258">
        <f t="shared" si="98"/>
        <v>0</v>
      </c>
      <c r="AI394" s="258">
        <f t="shared" si="98"/>
        <v>0</v>
      </c>
      <c r="BJ394" s="172">
        <f t="shared" si="93"/>
        <v>0</v>
      </c>
      <c r="BK394" s="172">
        <f t="shared" si="94"/>
        <v>0</v>
      </c>
      <c r="BL394" s="172">
        <f t="shared" si="95"/>
        <v>0</v>
      </c>
      <c r="BM394" s="172">
        <f t="shared" si="96"/>
        <v>0</v>
      </c>
      <c r="BN394" s="172">
        <f t="shared" si="97"/>
        <v>0</v>
      </c>
    </row>
    <row r="395" spans="9:66" x14ac:dyDescent="0.15">
      <c r="I395" s="258">
        <f t="shared" si="86"/>
        <v>0</v>
      </c>
      <c r="J395" s="258">
        <f t="shared" si="87"/>
        <v>0</v>
      </c>
      <c r="L395" s="172">
        <f t="shared" si="85"/>
        <v>0</v>
      </c>
      <c r="M395" s="172">
        <f t="shared" si="85"/>
        <v>0</v>
      </c>
      <c r="AB395" s="172">
        <f t="shared" si="88"/>
        <v>0</v>
      </c>
      <c r="AC395" s="172">
        <f t="shared" si="89"/>
        <v>0</v>
      </c>
      <c r="AD395" s="172">
        <f t="shared" si="90"/>
        <v>0</v>
      </c>
      <c r="AE395" s="172">
        <f t="shared" si="91"/>
        <v>0</v>
      </c>
      <c r="AF395" s="172">
        <f t="shared" si="92"/>
        <v>0</v>
      </c>
      <c r="AH395" s="258">
        <f t="shared" si="98"/>
        <v>0</v>
      </c>
      <c r="AI395" s="258">
        <f t="shared" si="98"/>
        <v>0</v>
      </c>
      <c r="BJ395" s="172">
        <f t="shared" si="93"/>
        <v>0</v>
      </c>
      <c r="BK395" s="172">
        <f t="shared" si="94"/>
        <v>0</v>
      </c>
      <c r="BL395" s="172">
        <f t="shared" si="95"/>
        <v>0</v>
      </c>
      <c r="BM395" s="172">
        <f t="shared" si="96"/>
        <v>0</v>
      </c>
      <c r="BN395" s="172">
        <f t="shared" si="97"/>
        <v>0</v>
      </c>
    </row>
    <row r="396" spans="9:66" x14ac:dyDescent="0.15">
      <c r="I396" s="258">
        <f t="shared" si="86"/>
        <v>0</v>
      </c>
      <c r="J396" s="258">
        <f t="shared" si="87"/>
        <v>0</v>
      </c>
      <c r="L396" s="172">
        <f t="shared" si="85"/>
        <v>0</v>
      </c>
      <c r="M396" s="172">
        <f t="shared" si="85"/>
        <v>0</v>
      </c>
      <c r="AB396" s="172">
        <f t="shared" si="88"/>
        <v>0</v>
      </c>
      <c r="AC396" s="172">
        <f t="shared" si="89"/>
        <v>0</v>
      </c>
      <c r="AD396" s="172">
        <f t="shared" si="90"/>
        <v>0</v>
      </c>
      <c r="AE396" s="172">
        <f t="shared" si="91"/>
        <v>0</v>
      </c>
      <c r="AF396" s="172">
        <f t="shared" si="92"/>
        <v>0</v>
      </c>
      <c r="AH396" s="258">
        <f t="shared" si="98"/>
        <v>0</v>
      </c>
      <c r="AI396" s="258">
        <f t="shared" si="98"/>
        <v>0</v>
      </c>
      <c r="BJ396" s="172">
        <f t="shared" si="93"/>
        <v>0</v>
      </c>
      <c r="BK396" s="172">
        <f t="shared" si="94"/>
        <v>0</v>
      </c>
      <c r="BL396" s="172">
        <f t="shared" si="95"/>
        <v>0</v>
      </c>
      <c r="BM396" s="172">
        <f t="shared" si="96"/>
        <v>0</v>
      </c>
      <c r="BN396" s="172">
        <f t="shared" si="97"/>
        <v>0</v>
      </c>
    </row>
    <row r="397" spans="9:66" x14ac:dyDescent="0.15">
      <c r="I397" s="258">
        <f t="shared" si="86"/>
        <v>0</v>
      </c>
      <c r="J397" s="258">
        <f t="shared" si="87"/>
        <v>0</v>
      </c>
      <c r="L397" s="172">
        <f t="shared" si="85"/>
        <v>0</v>
      </c>
      <c r="M397" s="172">
        <f t="shared" si="85"/>
        <v>0</v>
      </c>
      <c r="AB397" s="172">
        <f t="shared" si="88"/>
        <v>0</v>
      </c>
      <c r="AC397" s="172">
        <f t="shared" si="89"/>
        <v>0</v>
      </c>
      <c r="AD397" s="172">
        <f t="shared" si="90"/>
        <v>0</v>
      </c>
      <c r="AE397" s="172">
        <f t="shared" si="91"/>
        <v>0</v>
      </c>
      <c r="AF397" s="172">
        <f t="shared" si="92"/>
        <v>0</v>
      </c>
      <c r="AH397" s="258">
        <f t="shared" si="98"/>
        <v>0</v>
      </c>
      <c r="AI397" s="258">
        <f t="shared" si="98"/>
        <v>0</v>
      </c>
      <c r="BJ397" s="172">
        <f t="shared" si="93"/>
        <v>0</v>
      </c>
      <c r="BK397" s="172">
        <f t="shared" si="94"/>
        <v>0</v>
      </c>
      <c r="BL397" s="172">
        <f t="shared" si="95"/>
        <v>0</v>
      </c>
      <c r="BM397" s="172">
        <f t="shared" si="96"/>
        <v>0</v>
      </c>
      <c r="BN397" s="172">
        <f t="shared" si="97"/>
        <v>0</v>
      </c>
    </row>
    <row r="398" spans="9:66" x14ac:dyDescent="0.15">
      <c r="I398" s="258">
        <f t="shared" si="86"/>
        <v>0</v>
      </c>
      <c r="J398" s="258">
        <f t="shared" si="87"/>
        <v>0</v>
      </c>
      <c r="L398" s="172">
        <f t="shared" ref="L398:M443" si="99">SUMIF($N$1:$U$1,L$1,$N398:$U398)</f>
        <v>0</v>
      </c>
      <c r="M398" s="172">
        <f t="shared" si="99"/>
        <v>0</v>
      </c>
      <c r="AB398" s="172">
        <f t="shared" si="88"/>
        <v>0</v>
      </c>
      <c r="AC398" s="172">
        <f t="shared" si="89"/>
        <v>0</v>
      </c>
      <c r="AD398" s="172">
        <f t="shared" si="90"/>
        <v>0</v>
      </c>
      <c r="AE398" s="172">
        <f t="shared" si="91"/>
        <v>0</v>
      </c>
      <c r="AF398" s="172">
        <f t="shared" si="92"/>
        <v>0</v>
      </c>
      <c r="AH398" s="258">
        <f t="shared" si="98"/>
        <v>0</v>
      </c>
      <c r="AI398" s="258">
        <f t="shared" si="98"/>
        <v>0</v>
      </c>
      <c r="BJ398" s="172">
        <f t="shared" si="93"/>
        <v>0</v>
      </c>
      <c r="BK398" s="172">
        <f t="shared" si="94"/>
        <v>0</v>
      </c>
      <c r="BL398" s="172">
        <f t="shared" si="95"/>
        <v>0</v>
      </c>
      <c r="BM398" s="172">
        <f t="shared" si="96"/>
        <v>0</v>
      </c>
      <c r="BN398" s="172">
        <f t="shared" si="97"/>
        <v>0</v>
      </c>
    </row>
    <row r="399" spans="9:66" x14ac:dyDescent="0.15">
      <c r="I399" s="258">
        <f t="shared" si="86"/>
        <v>0</v>
      </c>
      <c r="J399" s="258">
        <f t="shared" si="87"/>
        <v>0</v>
      </c>
      <c r="L399" s="172">
        <f t="shared" si="99"/>
        <v>0</v>
      </c>
      <c r="M399" s="172">
        <f t="shared" si="99"/>
        <v>0</v>
      </c>
      <c r="AB399" s="172">
        <f t="shared" si="88"/>
        <v>0</v>
      </c>
      <c r="AC399" s="172">
        <f t="shared" si="89"/>
        <v>0</v>
      </c>
      <c r="AD399" s="172">
        <f t="shared" si="90"/>
        <v>0</v>
      </c>
      <c r="AE399" s="172">
        <f t="shared" si="91"/>
        <v>0</v>
      </c>
      <c r="AF399" s="172">
        <f t="shared" si="92"/>
        <v>0</v>
      </c>
      <c r="AH399" s="258">
        <f t="shared" si="98"/>
        <v>0</v>
      </c>
      <c r="AI399" s="258">
        <f t="shared" si="98"/>
        <v>0</v>
      </c>
      <c r="BJ399" s="172">
        <f t="shared" si="93"/>
        <v>0</v>
      </c>
      <c r="BK399" s="172">
        <f t="shared" si="94"/>
        <v>0</v>
      </c>
      <c r="BL399" s="172">
        <f t="shared" si="95"/>
        <v>0</v>
      </c>
      <c r="BM399" s="172">
        <f t="shared" si="96"/>
        <v>0</v>
      </c>
      <c r="BN399" s="172">
        <f t="shared" si="97"/>
        <v>0</v>
      </c>
    </row>
    <row r="400" spans="9:66" x14ac:dyDescent="0.15">
      <c r="I400" s="258">
        <f t="shared" si="86"/>
        <v>0</v>
      </c>
      <c r="J400" s="258">
        <f t="shared" si="87"/>
        <v>0</v>
      </c>
      <c r="L400" s="172">
        <f t="shared" si="99"/>
        <v>0</v>
      </c>
      <c r="M400" s="172">
        <f t="shared" si="99"/>
        <v>0</v>
      </c>
      <c r="AB400" s="172">
        <f t="shared" si="88"/>
        <v>0</v>
      </c>
      <c r="AC400" s="172">
        <f t="shared" si="89"/>
        <v>0</v>
      </c>
      <c r="AD400" s="172">
        <f t="shared" si="90"/>
        <v>0</v>
      </c>
      <c r="AE400" s="172">
        <f t="shared" si="91"/>
        <v>0</v>
      </c>
      <c r="AF400" s="172">
        <f t="shared" si="92"/>
        <v>0</v>
      </c>
      <c r="AH400" s="258">
        <f t="shared" si="98"/>
        <v>0</v>
      </c>
      <c r="AI400" s="258">
        <f t="shared" si="98"/>
        <v>0</v>
      </c>
      <c r="BJ400" s="172">
        <f t="shared" si="93"/>
        <v>0</v>
      </c>
      <c r="BK400" s="172">
        <f t="shared" si="94"/>
        <v>0</v>
      </c>
      <c r="BL400" s="172">
        <f t="shared" si="95"/>
        <v>0</v>
      </c>
      <c r="BM400" s="172">
        <f t="shared" si="96"/>
        <v>0</v>
      </c>
      <c r="BN400" s="172">
        <f t="shared" si="97"/>
        <v>0</v>
      </c>
    </row>
    <row r="401" spans="9:66" x14ac:dyDescent="0.15">
      <c r="I401" s="258">
        <f t="shared" si="86"/>
        <v>0</v>
      </c>
      <c r="J401" s="258">
        <f t="shared" si="87"/>
        <v>0</v>
      </c>
      <c r="L401" s="172">
        <f t="shared" si="99"/>
        <v>0</v>
      </c>
      <c r="M401" s="172">
        <f t="shared" si="99"/>
        <v>0</v>
      </c>
      <c r="AB401" s="172">
        <f t="shared" si="88"/>
        <v>0</v>
      </c>
      <c r="AC401" s="172">
        <f t="shared" si="89"/>
        <v>0</v>
      </c>
      <c r="AD401" s="172">
        <f t="shared" si="90"/>
        <v>0</v>
      </c>
      <c r="AE401" s="172">
        <f t="shared" si="91"/>
        <v>0</v>
      </c>
      <c r="AF401" s="172">
        <f t="shared" si="92"/>
        <v>0</v>
      </c>
      <c r="AH401" s="258">
        <f t="shared" si="98"/>
        <v>0</v>
      </c>
      <c r="AI401" s="258">
        <f t="shared" si="98"/>
        <v>0</v>
      </c>
      <c r="BJ401" s="172">
        <f t="shared" si="93"/>
        <v>0</v>
      </c>
      <c r="BK401" s="172">
        <f t="shared" si="94"/>
        <v>0</v>
      </c>
      <c r="BL401" s="172">
        <f t="shared" si="95"/>
        <v>0</v>
      </c>
      <c r="BM401" s="172">
        <f t="shared" si="96"/>
        <v>0</v>
      </c>
      <c r="BN401" s="172">
        <f t="shared" si="97"/>
        <v>0</v>
      </c>
    </row>
    <row r="402" spans="9:66" x14ac:dyDescent="0.15">
      <c r="I402" s="258">
        <f t="shared" si="86"/>
        <v>0</v>
      </c>
      <c r="J402" s="258">
        <f t="shared" si="87"/>
        <v>0</v>
      </c>
      <c r="L402" s="172">
        <f t="shared" si="99"/>
        <v>0</v>
      </c>
      <c r="M402" s="172">
        <f t="shared" si="99"/>
        <v>0</v>
      </c>
      <c r="AB402" s="172">
        <f t="shared" si="88"/>
        <v>0</v>
      </c>
      <c r="AC402" s="172">
        <f t="shared" si="89"/>
        <v>0</v>
      </c>
      <c r="AD402" s="172">
        <f t="shared" si="90"/>
        <v>0</v>
      </c>
      <c r="AE402" s="172">
        <f t="shared" si="91"/>
        <v>0</v>
      </c>
      <c r="AF402" s="172">
        <f t="shared" si="92"/>
        <v>0</v>
      </c>
      <c r="AH402" s="258">
        <f t="shared" si="98"/>
        <v>0</v>
      </c>
      <c r="AI402" s="258">
        <f t="shared" si="98"/>
        <v>0</v>
      </c>
      <c r="BJ402" s="172">
        <f t="shared" si="93"/>
        <v>0</v>
      </c>
      <c r="BK402" s="172">
        <f t="shared" si="94"/>
        <v>0</v>
      </c>
      <c r="BL402" s="172">
        <f t="shared" si="95"/>
        <v>0</v>
      </c>
      <c r="BM402" s="172">
        <f t="shared" si="96"/>
        <v>0</v>
      </c>
      <c r="BN402" s="172">
        <f t="shared" si="97"/>
        <v>0</v>
      </c>
    </row>
    <row r="403" spans="9:66" x14ac:dyDescent="0.15">
      <c r="I403" s="258">
        <f t="shared" si="86"/>
        <v>0</v>
      </c>
      <c r="J403" s="258">
        <f t="shared" si="87"/>
        <v>0</v>
      </c>
      <c r="L403" s="172">
        <f t="shared" si="99"/>
        <v>0</v>
      </c>
      <c r="M403" s="172">
        <f t="shared" si="99"/>
        <v>0</v>
      </c>
      <c r="AB403" s="172">
        <f t="shared" si="88"/>
        <v>0</v>
      </c>
      <c r="AC403" s="172">
        <f t="shared" si="89"/>
        <v>0</v>
      </c>
      <c r="AD403" s="172">
        <f t="shared" si="90"/>
        <v>0</v>
      </c>
      <c r="AE403" s="172">
        <f t="shared" si="91"/>
        <v>0</v>
      </c>
      <c r="AF403" s="172">
        <f t="shared" si="92"/>
        <v>0</v>
      </c>
      <c r="AH403" s="258">
        <f t="shared" si="98"/>
        <v>0</v>
      </c>
      <c r="AI403" s="258">
        <f t="shared" si="98"/>
        <v>0</v>
      </c>
      <c r="BJ403" s="172">
        <f t="shared" si="93"/>
        <v>0</v>
      </c>
      <c r="BK403" s="172">
        <f t="shared" si="94"/>
        <v>0</v>
      </c>
      <c r="BL403" s="172">
        <f t="shared" si="95"/>
        <v>0</v>
      </c>
      <c r="BM403" s="172">
        <f t="shared" si="96"/>
        <v>0</v>
      </c>
      <c r="BN403" s="172">
        <f t="shared" si="97"/>
        <v>0</v>
      </c>
    </row>
    <row r="404" spans="9:66" x14ac:dyDescent="0.15">
      <c r="I404" s="258">
        <f t="shared" si="86"/>
        <v>0</v>
      </c>
      <c r="J404" s="258">
        <f t="shared" si="87"/>
        <v>0</v>
      </c>
      <c r="L404" s="172">
        <f t="shared" si="99"/>
        <v>0</v>
      </c>
      <c r="M404" s="172">
        <f t="shared" si="99"/>
        <v>0</v>
      </c>
      <c r="AB404" s="172">
        <f t="shared" si="88"/>
        <v>0</v>
      </c>
      <c r="AC404" s="172">
        <f t="shared" si="89"/>
        <v>0</v>
      </c>
      <c r="AD404" s="172">
        <f t="shared" si="90"/>
        <v>0</v>
      </c>
      <c r="AE404" s="172">
        <f t="shared" si="91"/>
        <v>0</v>
      </c>
      <c r="AF404" s="172">
        <f t="shared" si="92"/>
        <v>0</v>
      </c>
      <c r="AH404" s="258">
        <f t="shared" si="98"/>
        <v>0</v>
      </c>
      <c r="AI404" s="258">
        <f t="shared" si="98"/>
        <v>0</v>
      </c>
      <c r="BJ404" s="172">
        <f t="shared" si="93"/>
        <v>0</v>
      </c>
      <c r="BK404" s="172">
        <f t="shared" si="94"/>
        <v>0</v>
      </c>
      <c r="BL404" s="172">
        <f t="shared" si="95"/>
        <v>0</v>
      </c>
      <c r="BM404" s="172">
        <f t="shared" si="96"/>
        <v>0</v>
      </c>
      <c r="BN404" s="172">
        <f t="shared" si="97"/>
        <v>0</v>
      </c>
    </row>
    <row r="405" spans="9:66" x14ac:dyDescent="0.15">
      <c r="I405" s="258">
        <f t="shared" si="86"/>
        <v>0</v>
      </c>
      <c r="J405" s="258">
        <f t="shared" si="87"/>
        <v>0</v>
      </c>
      <c r="L405" s="172">
        <f t="shared" si="99"/>
        <v>0</v>
      </c>
      <c r="M405" s="172">
        <f t="shared" si="99"/>
        <v>0</v>
      </c>
      <c r="AB405" s="172">
        <f t="shared" si="88"/>
        <v>0</v>
      </c>
      <c r="AC405" s="172">
        <f t="shared" si="89"/>
        <v>0</v>
      </c>
      <c r="AD405" s="172">
        <f t="shared" si="90"/>
        <v>0</v>
      </c>
      <c r="AE405" s="172">
        <f t="shared" si="91"/>
        <v>0</v>
      </c>
      <c r="AF405" s="172">
        <f t="shared" si="92"/>
        <v>0</v>
      </c>
      <c r="AH405" s="258">
        <f t="shared" si="98"/>
        <v>0</v>
      </c>
      <c r="AI405" s="258">
        <f t="shared" si="98"/>
        <v>0</v>
      </c>
      <c r="BJ405" s="172">
        <f t="shared" si="93"/>
        <v>0</v>
      </c>
      <c r="BK405" s="172">
        <f t="shared" si="94"/>
        <v>0</v>
      </c>
      <c r="BL405" s="172">
        <f t="shared" si="95"/>
        <v>0</v>
      </c>
      <c r="BM405" s="172">
        <f t="shared" si="96"/>
        <v>0</v>
      </c>
      <c r="BN405" s="172">
        <f t="shared" si="97"/>
        <v>0</v>
      </c>
    </row>
    <row r="406" spans="9:66" x14ac:dyDescent="0.15">
      <c r="I406" s="258">
        <f t="shared" si="86"/>
        <v>0</v>
      </c>
      <c r="J406" s="258">
        <f t="shared" si="87"/>
        <v>0</v>
      </c>
      <c r="L406" s="172">
        <f t="shared" si="99"/>
        <v>0</v>
      </c>
      <c r="M406" s="172">
        <f t="shared" si="99"/>
        <v>0</v>
      </c>
      <c r="AB406" s="172">
        <f t="shared" si="88"/>
        <v>0</v>
      </c>
      <c r="AC406" s="172">
        <f t="shared" si="89"/>
        <v>0</v>
      </c>
      <c r="AD406" s="172">
        <f t="shared" si="90"/>
        <v>0</v>
      </c>
      <c r="AE406" s="172">
        <f t="shared" si="91"/>
        <v>0</v>
      </c>
      <c r="AF406" s="172">
        <f t="shared" si="92"/>
        <v>0</v>
      </c>
      <c r="AH406" s="258">
        <f t="shared" si="98"/>
        <v>0</v>
      </c>
      <c r="AI406" s="258">
        <f t="shared" si="98"/>
        <v>0</v>
      </c>
      <c r="BJ406" s="172">
        <f t="shared" si="93"/>
        <v>0</v>
      </c>
      <c r="BK406" s="172">
        <f t="shared" si="94"/>
        <v>0</v>
      </c>
      <c r="BL406" s="172">
        <f t="shared" si="95"/>
        <v>0</v>
      </c>
      <c r="BM406" s="172">
        <f t="shared" si="96"/>
        <v>0</v>
      </c>
      <c r="BN406" s="172">
        <f t="shared" si="97"/>
        <v>0</v>
      </c>
    </row>
    <row r="407" spans="9:66" x14ac:dyDescent="0.15">
      <c r="I407" s="258">
        <f t="shared" si="86"/>
        <v>0</v>
      </c>
      <c r="J407" s="258">
        <f t="shared" si="87"/>
        <v>0</v>
      </c>
      <c r="L407" s="172">
        <f t="shared" si="99"/>
        <v>0</v>
      </c>
      <c r="M407" s="172">
        <f t="shared" si="99"/>
        <v>0</v>
      </c>
      <c r="AB407" s="172">
        <f t="shared" si="88"/>
        <v>0</v>
      </c>
      <c r="AC407" s="172">
        <f t="shared" si="89"/>
        <v>0</v>
      </c>
      <c r="AD407" s="172">
        <f t="shared" si="90"/>
        <v>0</v>
      </c>
      <c r="AE407" s="172">
        <f t="shared" si="91"/>
        <v>0</v>
      </c>
      <c r="AF407" s="172">
        <f t="shared" si="92"/>
        <v>0</v>
      </c>
      <c r="AH407" s="258">
        <f t="shared" si="98"/>
        <v>0</v>
      </c>
      <c r="AI407" s="258">
        <f t="shared" si="98"/>
        <v>0</v>
      </c>
      <c r="BJ407" s="172">
        <f t="shared" si="93"/>
        <v>0</v>
      </c>
      <c r="BK407" s="172">
        <f t="shared" si="94"/>
        <v>0</v>
      </c>
      <c r="BL407" s="172">
        <f t="shared" si="95"/>
        <v>0</v>
      </c>
      <c r="BM407" s="172">
        <f t="shared" si="96"/>
        <v>0</v>
      </c>
      <c r="BN407" s="172">
        <f t="shared" si="97"/>
        <v>0</v>
      </c>
    </row>
    <row r="408" spans="9:66" x14ac:dyDescent="0.15">
      <c r="I408" s="258">
        <f t="shared" si="86"/>
        <v>0</v>
      </c>
      <c r="J408" s="258">
        <f t="shared" si="87"/>
        <v>0</v>
      </c>
      <c r="L408" s="172">
        <f t="shared" si="99"/>
        <v>0</v>
      </c>
      <c r="M408" s="172">
        <f t="shared" si="99"/>
        <v>0</v>
      </c>
      <c r="AB408" s="172">
        <f t="shared" si="88"/>
        <v>0</v>
      </c>
      <c r="AC408" s="172">
        <f t="shared" si="89"/>
        <v>0</v>
      </c>
      <c r="AD408" s="172">
        <f t="shared" si="90"/>
        <v>0</v>
      </c>
      <c r="AE408" s="172">
        <f t="shared" si="91"/>
        <v>0</v>
      </c>
      <c r="AF408" s="172">
        <f t="shared" si="92"/>
        <v>0</v>
      </c>
      <c r="AH408" s="258">
        <f t="shared" si="98"/>
        <v>0</v>
      </c>
      <c r="AI408" s="258">
        <f t="shared" si="98"/>
        <v>0</v>
      </c>
      <c r="BJ408" s="172">
        <f t="shared" si="93"/>
        <v>0</v>
      </c>
      <c r="BK408" s="172">
        <f t="shared" si="94"/>
        <v>0</v>
      </c>
      <c r="BL408" s="172">
        <f t="shared" si="95"/>
        <v>0</v>
      </c>
      <c r="BM408" s="172">
        <f t="shared" si="96"/>
        <v>0</v>
      </c>
      <c r="BN408" s="172">
        <f t="shared" si="97"/>
        <v>0</v>
      </c>
    </row>
    <row r="409" spans="9:66" x14ac:dyDescent="0.15">
      <c r="I409" s="258">
        <f t="shared" si="86"/>
        <v>0</v>
      </c>
      <c r="J409" s="258">
        <f t="shared" si="87"/>
        <v>0</v>
      </c>
      <c r="L409" s="172">
        <f t="shared" si="99"/>
        <v>0</v>
      </c>
      <c r="M409" s="172">
        <f t="shared" si="99"/>
        <v>0</v>
      </c>
      <c r="AB409" s="172">
        <f t="shared" si="88"/>
        <v>0</v>
      </c>
      <c r="AC409" s="172">
        <f t="shared" si="89"/>
        <v>0</v>
      </c>
      <c r="AD409" s="172">
        <f t="shared" si="90"/>
        <v>0</v>
      </c>
      <c r="AE409" s="172">
        <f t="shared" si="91"/>
        <v>0</v>
      </c>
      <c r="AF409" s="172">
        <f t="shared" si="92"/>
        <v>0</v>
      </c>
      <c r="AH409" s="258">
        <f t="shared" si="98"/>
        <v>0</v>
      </c>
      <c r="AI409" s="258">
        <f t="shared" si="98"/>
        <v>0</v>
      </c>
      <c r="BJ409" s="172">
        <f t="shared" si="93"/>
        <v>0</v>
      </c>
      <c r="BK409" s="172">
        <f t="shared" si="94"/>
        <v>0</v>
      </c>
      <c r="BL409" s="172">
        <f t="shared" si="95"/>
        <v>0</v>
      </c>
      <c r="BM409" s="172">
        <f t="shared" si="96"/>
        <v>0</v>
      </c>
      <c r="BN409" s="172">
        <f t="shared" si="97"/>
        <v>0</v>
      </c>
    </row>
    <row r="410" spans="9:66" x14ac:dyDescent="0.15">
      <c r="I410" s="258">
        <f t="shared" si="86"/>
        <v>0</v>
      </c>
      <c r="J410" s="258">
        <f t="shared" si="87"/>
        <v>0</v>
      </c>
      <c r="L410" s="172">
        <f t="shared" si="99"/>
        <v>0</v>
      </c>
      <c r="M410" s="172">
        <f t="shared" si="99"/>
        <v>0</v>
      </c>
      <c r="AB410" s="172">
        <f t="shared" si="88"/>
        <v>0</v>
      </c>
      <c r="AC410" s="172">
        <f t="shared" si="89"/>
        <v>0</v>
      </c>
      <c r="AD410" s="172">
        <f t="shared" si="90"/>
        <v>0</v>
      </c>
      <c r="AE410" s="172">
        <f t="shared" si="91"/>
        <v>0</v>
      </c>
      <c r="AF410" s="172">
        <f t="shared" si="92"/>
        <v>0</v>
      </c>
      <c r="AH410" s="258">
        <f t="shared" si="98"/>
        <v>0</v>
      </c>
      <c r="AI410" s="258">
        <f t="shared" si="98"/>
        <v>0</v>
      </c>
      <c r="BJ410" s="172">
        <f t="shared" si="93"/>
        <v>0</v>
      </c>
      <c r="BK410" s="172">
        <f t="shared" si="94"/>
        <v>0</v>
      </c>
      <c r="BL410" s="172">
        <f t="shared" si="95"/>
        <v>0</v>
      </c>
      <c r="BM410" s="172">
        <f t="shared" si="96"/>
        <v>0</v>
      </c>
      <c r="BN410" s="172">
        <f t="shared" si="97"/>
        <v>0</v>
      </c>
    </row>
    <row r="411" spans="9:66" x14ac:dyDescent="0.15">
      <c r="I411" s="258">
        <f t="shared" si="86"/>
        <v>0</v>
      </c>
      <c r="J411" s="258">
        <f t="shared" si="87"/>
        <v>0</v>
      </c>
      <c r="L411" s="172">
        <f t="shared" si="99"/>
        <v>0</v>
      </c>
      <c r="M411" s="172">
        <f t="shared" si="99"/>
        <v>0</v>
      </c>
      <c r="AB411" s="172">
        <f t="shared" si="88"/>
        <v>0</v>
      </c>
      <c r="AC411" s="172">
        <f t="shared" si="89"/>
        <v>0</v>
      </c>
      <c r="AD411" s="172">
        <f t="shared" si="90"/>
        <v>0</v>
      </c>
      <c r="AE411" s="172">
        <f t="shared" si="91"/>
        <v>0</v>
      </c>
      <c r="AF411" s="172">
        <f t="shared" si="92"/>
        <v>0</v>
      </c>
      <c r="AH411" s="258">
        <f t="shared" si="98"/>
        <v>0</v>
      </c>
      <c r="AI411" s="258">
        <f t="shared" si="98"/>
        <v>0</v>
      </c>
      <c r="BJ411" s="172">
        <f t="shared" si="93"/>
        <v>0</v>
      </c>
      <c r="BK411" s="172">
        <f t="shared" si="94"/>
        <v>0</v>
      </c>
      <c r="BL411" s="172">
        <f t="shared" si="95"/>
        <v>0</v>
      </c>
      <c r="BM411" s="172">
        <f t="shared" si="96"/>
        <v>0</v>
      </c>
      <c r="BN411" s="172">
        <f t="shared" si="97"/>
        <v>0</v>
      </c>
    </row>
    <row r="412" spans="9:66" x14ac:dyDescent="0.15">
      <c r="I412" s="258">
        <f t="shared" si="86"/>
        <v>0</v>
      </c>
      <c r="J412" s="258">
        <f t="shared" si="87"/>
        <v>0</v>
      </c>
      <c r="L412" s="172">
        <f t="shared" si="99"/>
        <v>0</v>
      </c>
      <c r="M412" s="172">
        <f t="shared" si="99"/>
        <v>0</v>
      </c>
      <c r="AB412" s="172">
        <f t="shared" si="88"/>
        <v>0</v>
      </c>
      <c r="AC412" s="172">
        <f t="shared" si="89"/>
        <v>0</v>
      </c>
      <c r="AD412" s="172">
        <f t="shared" si="90"/>
        <v>0</v>
      </c>
      <c r="AE412" s="172">
        <f t="shared" si="91"/>
        <v>0</v>
      </c>
      <c r="AF412" s="172">
        <f t="shared" si="92"/>
        <v>0</v>
      </c>
      <c r="AH412" s="258">
        <f t="shared" si="98"/>
        <v>0</v>
      </c>
      <c r="AI412" s="258">
        <f t="shared" si="98"/>
        <v>0</v>
      </c>
      <c r="BJ412" s="172">
        <f t="shared" si="93"/>
        <v>0</v>
      </c>
      <c r="BK412" s="172">
        <f t="shared" si="94"/>
        <v>0</v>
      </c>
      <c r="BL412" s="172">
        <f t="shared" si="95"/>
        <v>0</v>
      </c>
      <c r="BM412" s="172">
        <f t="shared" si="96"/>
        <v>0</v>
      </c>
      <c r="BN412" s="172">
        <f t="shared" si="97"/>
        <v>0</v>
      </c>
    </row>
    <row r="413" spans="9:66" x14ac:dyDescent="0.15">
      <c r="I413" s="258">
        <f t="shared" si="86"/>
        <v>0</v>
      </c>
      <c r="J413" s="258">
        <f t="shared" si="87"/>
        <v>0</v>
      </c>
      <c r="L413" s="172">
        <f t="shared" si="99"/>
        <v>0</v>
      </c>
      <c r="M413" s="172">
        <f t="shared" si="99"/>
        <v>0</v>
      </c>
      <c r="AB413" s="172">
        <f t="shared" si="88"/>
        <v>0</v>
      </c>
      <c r="AC413" s="172">
        <f t="shared" si="89"/>
        <v>0</v>
      </c>
      <c r="AD413" s="172">
        <f t="shared" si="90"/>
        <v>0</v>
      </c>
      <c r="AE413" s="172">
        <f t="shared" si="91"/>
        <v>0</v>
      </c>
      <c r="AF413" s="172">
        <f t="shared" si="92"/>
        <v>0</v>
      </c>
      <c r="AH413" s="258">
        <f t="shared" si="98"/>
        <v>0</v>
      </c>
      <c r="AI413" s="258">
        <f t="shared" si="98"/>
        <v>0</v>
      </c>
      <c r="BJ413" s="172">
        <f t="shared" si="93"/>
        <v>0</v>
      </c>
      <c r="BK413" s="172">
        <f t="shared" si="94"/>
        <v>0</v>
      </c>
      <c r="BL413" s="172">
        <f t="shared" si="95"/>
        <v>0</v>
      </c>
      <c r="BM413" s="172">
        <f t="shared" si="96"/>
        <v>0</v>
      </c>
      <c r="BN413" s="172">
        <f t="shared" si="97"/>
        <v>0</v>
      </c>
    </row>
    <row r="414" spans="9:66" x14ac:dyDescent="0.15">
      <c r="I414" s="258">
        <f t="shared" si="86"/>
        <v>0</v>
      </c>
      <c r="J414" s="258">
        <f t="shared" si="87"/>
        <v>0</v>
      </c>
      <c r="L414" s="172">
        <f t="shared" si="99"/>
        <v>0</v>
      </c>
      <c r="M414" s="172">
        <f t="shared" si="99"/>
        <v>0</v>
      </c>
      <c r="AB414" s="172">
        <f t="shared" si="88"/>
        <v>0</v>
      </c>
      <c r="AC414" s="172">
        <f t="shared" si="89"/>
        <v>0</v>
      </c>
      <c r="AD414" s="172">
        <f t="shared" si="90"/>
        <v>0</v>
      </c>
      <c r="AE414" s="172">
        <f t="shared" si="91"/>
        <v>0</v>
      </c>
      <c r="AF414" s="172">
        <f t="shared" si="92"/>
        <v>0</v>
      </c>
      <c r="AH414" s="258">
        <f t="shared" si="98"/>
        <v>0</v>
      </c>
      <c r="AI414" s="258">
        <f t="shared" si="98"/>
        <v>0</v>
      </c>
      <c r="BJ414" s="172">
        <f t="shared" si="93"/>
        <v>0</v>
      </c>
      <c r="BK414" s="172">
        <f t="shared" si="94"/>
        <v>0</v>
      </c>
      <c r="BL414" s="172">
        <f t="shared" si="95"/>
        <v>0</v>
      </c>
      <c r="BM414" s="172">
        <f t="shared" si="96"/>
        <v>0</v>
      </c>
      <c r="BN414" s="172">
        <f t="shared" si="97"/>
        <v>0</v>
      </c>
    </row>
    <row r="415" spans="9:66" x14ac:dyDescent="0.15">
      <c r="I415" s="258">
        <f t="shared" si="86"/>
        <v>0</v>
      </c>
      <c r="J415" s="258">
        <f t="shared" si="87"/>
        <v>0</v>
      </c>
      <c r="L415" s="172">
        <f t="shared" si="99"/>
        <v>0</v>
      </c>
      <c r="M415" s="172">
        <f t="shared" si="99"/>
        <v>0</v>
      </c>
      <c r="AB415" s="172">
        <f t="shared" si="88"/>
        <v>0</v>
      </c>
      <c r="AC415" s="172">
        <f t="shared" si="89"/>
        <v>0</v>
      </c>
      <c r="AD415" s="172">
        <f t="shared" si="90"/>
        <v>0</v>
      </c>
      <c r="AE415" s="172">
        <f t="shared" si="91"/>
        <v>0</v>
      </c>
      <c r="AF415" s="172">
        <f t="shared" si="92"/>
        <v>0</v>
      </c>
      <c r="AH415" s="258">
        <f t="shared" si="98"/>
        <v>0</v>
      </c>
      <c r="AI415" s="258">
        <f t="shared" si="98"/>
        <v>0</v>
      </c>
      <c r="BJ415" s="172">
        <f t="shared" si="93"/>
        <v>0</v>
      </c>
      <c r="BK415" s="172">
        <f t="shared" si="94"/>
        <v>0</v>
      </c>
      <c r="BL415" s="172">
        <f t="shared" si="95"/>
        <v>0</v>
      </c>
      <c r="BM415" s="172">
        <f t="shared" si="96"/>
        <v>0</v>
      </c>
      <c r="BN415" s="172">
        <f t="shared" si="97"/>
        <v>0</v>
      </c>
    </row>
    <row r="416" spans="9:66" x14ac:dyDescent="0.15">
      <c r="I416" s="258">
        <f t="shared" si="86"/>
        <v>0</v>
      </c>
      <c r="J416" s="258">
        <f t="shared" si="87"/>
        <v>0</v>
      </c>
      <c r="L416" s="172">
        <f t="shared" si="99"/>
        <v>0</v>
      </c>
      <c r="M416" s="172">
        <f t="shared" si="99"/>
        <v>0</v>
      </c>
      <c r="AB416" s="172">
        <f t="shared" si="88"/>
        <v>0</v>
      </c>
      <c r="AC416" s="172">
        <f t="shared" si="89"/>
        <v>0</v>
      </c>
      <c r="AD416" s="172">
        <f t="shared" si="90"/>
        <v>0</v>
      </c>
      <c r="AE416" s="172">
        <f t="shared" si="91"/>
        <v>0</v>
      </c>
      <c r="AF416" s="172">
        <f t="shared" si="92"/>
        <v>0</v>
      </c>
      <c r="AH416" s="258">
        <f t="shared" si="98"/>
        <v>0</v>
      </c>
      <c r="AI416" s="258">
        <f t="shared" si="98"/>
        <v>0</v>
      </c>
      <c r="BJ416" s="172">
        <f t="shared" si="93"/>
        <v>0</v>
      </c>
      <c r="BK416" s="172">
        <f t="shared" si="94"/>
        <v>0</v>
      </c>
      <c r="BL416" s="172">
        <f t="shared" si="95"/>
        <v>0</v>
      </c>
      <c r="BM416" s="172">
        <f t="shared" si="96"/>
        <v>0</v>
      </c>
      <c r="BN416" s="172">
        <f t="shared" si="97"/>
        <v>0</v>
      </c>
    </row>
    <row r="417" spans="9:66" x14ac:dyDescent="0.15">
      <c r="I417" s="258">
        <f t="shared" si="86"/>
        <v>0</v>
      </c>
      <c r="J417" s="258">
        <f t="shared" si="87"/>
        <v>0</v>
      </c>
      <c r="L417" s="172">
        <f t="shared" si="99"/>
        <v>0</v>
      </c>
      <c r="M417" s="172">
        <f t="shared" si="99"/>
        <v>0</v>
      </c>
      <c r="AB417" s="172">
        <f t="shared" si="88"/>
        <v>0</v>
      </c>
      <c r="AC417" s="172">
        <f t="shared" si="89"/>
        <v>0</v>
      </c>
      <c r="AD417" s="172">
        <f t="shared" si="90"/>
        <v>0</v>
      </c>
      <c r="AE417" s="172">
        <f t="shared" si="91"/>
        <v>0</v>
      </c>
      <c r="AF417" s="172">
        <f t="shared" si="92"/>
        <v>0</v>
      </c>
      <c r="AH417" s="258">
        <f t="shared" si="98"/>
        <v>0</v>
      </c>
      <c r="AI417" s="258">
        <f t="shared" si="98"/>
        <v>0</v>
      </c>
      <c r="BJ417" s="172">
        <f t="shared" si="93"/>
        <v>0</v>
      </c>
      <c r="BK417" s="172">
        <f t="shared" si="94"/>
        <v>0</v>
      </c>
      <c r="BL417" s="172">
        <f t="shared" si="95"/>
        <v>0</v>
      </c>
      <c r="BM417" s="172">
        <f t="shared" si="96"/>
        <v>0</v>
      </c>
      <c r="BN417" s="172">
        <f t="shared" si="97"/>
        <v>0</v>
      </c>
    </row>
    <row r="418" spans="9:66" x14ac:dyDescent="0.15">
      <c r="I418" s="258">
        <f t="shared" ref="I418:I443" si="100">L418+AH418</f>
        <v>0</v>
      </c>
      <c r="J418" s="258">
        <f t="shared" ref="J418:J443" si="101">M418+AI418</f>
        <v>0</v>
      </c>
      <c r="L418" s="172">
        <f t="shared" si="99"/>
        <v>0</v>
      </c>
      <c r="M418" s="172">
        <f t="shared" si="99"/>
        <v>0</v>
      </c>
      <c r="AB418" s="172">
        <f t="shared" ref="AB418:AB432" si="102">B418</f>
        <v>0</v>
      </c>
      <c r="AC418" s="172">
        <f t="shared" ref="AC418:AC432" si="103">C418</f>
        <v>0</v>
      </c>
      <c r="AD418" s="172">
        <f t="shared" ref="AD418:AD432" si="104">D418</f>
        <v>0</v>
      </c>
      <c r="AE418" s="172">
        <f t="shared" ref="AE418:AE432" si="105">E418</f>
        <v>0</v>
      </c>
      <c r="AF418" s="172">
        <f t="shared" ref="AF418:AF432" si="106">F418</f>
        <v>0</v>
      </c>
      <c r="AH418" s="258">
        <f t="shared" si="98"/>
        <v>0</v>
      </c>
      <c r="AI418" s="258">
        <f t="shared" si="98"/>
        <v>0</v>
      </c>
      <c r="BJ418" s="172">
        <f t="shared" ref="BJ418:BJ432" si="107">B418</f>
        <v>0</v>
      </c>
      <c r="BK418" s="172">
        <f t="shared" ref="BK418:BK432" si="108">C418</f>
        <v>0</v>
      </c>
      <c r="BL418" s="172">
        <f t="shared" ref="BL418:BL432" si="109">D418</f>
        <v>0</v>
      </c>
      <c r="BM418" s="172">
        <f t="shared" ref="BM418:BM432" si="110">E418</f>
        <v>0</v>
      </c>
      <c r="BN418" s="172">
        <f t="shared" ref="BN418:BN432" si="111">F418</f>
        <v>0</v>
      </c>
    </row>
    <row r="419" spans="9:66" x14ac:dyDescent="0.15">
      <c r="I419" s="258">
        <f t="shared" si="100"/>
        <v>0</v>
      </c>
      <c r="J419" s="258">
        <f t="shared" si="101"/>
        <v>0</v>
      </c>
      <c r="L419" s="172">
        <f t="shared" si="99"/>
        <v>0</v>
      </c>
      <c r="M419" s="172">
        <f t="shared" si="99"/>
        <v>0</v>
      </c>
      <c r="AB419" s="172">
        <f t="shared" si="102"/>
        <v>0</v>
      </c>
      <c r="AC419" s="172">
        <f t="shared" si="103"/>
        <v>0</v>
      </c>
      <c r="AD419" s="172">
        <f t="shared" si="104"/>
        <v>0</v>
      </c>
      <c r="AE419" s="172">
        <f t="shared" si="105"/>
        <v>0</v>
      </c>
      <c r="AF419" s="172">
        <f t="shared" si="106"/>
        <v>0</v>
      </c>
      <c r="AH419" s="258">
        <f t="shared" ref="AH419:AI432" si="112">SUMIF($AJ$1:$CL$1,AH$1,$AJ419:$CL419)</f>
        <v>0</v>
      </c>
      <c r="AI419" s="258">
        <f t="shared" si="112"/>
        <v>0</v>
      </c>
      <c r="BJ419" s="172">
        <f t="shared" si="107"/>
        <v>0</v>
      </c>
      <c r="BK419" s="172">
        <f t="shared" si="108"/>
        <v>0</v>
      </c>
      <c r="BL419" s="172">
        <f t="shared" si="109"/>
        <v>0</v>
      </c>
      <c r="BM419" s="172">
        <f t="shared" si="110"/>
        <v>0</v>
      </c>
      <c r="BN419" s="172">
        <f t="shared" si="111"/>
        <v>0</v>
      </c>
    </row>
    <row r="420" spans="9:66" x14ac:dyDescent="0.15">
      <c r="I420" s="258">
        <f t="shared" si="100"/>
        <v>0</v>
      </c>
      <c r="J420" s="258">
        <f t="shared" si="101"/>
        <v>0</v>
      </c>
      <c r="L420" s="172">
        <f t="shared" si="99"/>
        <v>0</v>
      </c>
      <c r="M420" s="172">
        <f t="shared" si="99"/>
        <v>0</v>
      </c>
      <c r="AB420" s="172">
        <f t="shared" si="102"/>
        <v>0</v>
      </c>
      <c r="AC420" s="172">
        <f t="shared" si="103"/>
        <v>0</v>
      </c>
      <c r="AD420" s="172">
        <f t="shared" si="104"/>
        <v>0</v>
      </c>
      <c r="AE420" s="172">
        <f t="shared" si="105"/>
        <v>0</v>
      </c>
      <c r="AF420" s="172">
        <f t="shared" si="106"/>
        <v>0</v>
      </c>
      <c r="AH420" s="258">
        <f t="shared" si="112"/>
        <v>0</v>
      </c>
      <c r="AI420" s="258">
        <f t="shared" si="112"/>
        <v>0</v>
      </c>
      <c r="BJ420" s="172">
        <f t="shared" si="107"/>
        <v>0</v>
      </c>
      <c r="BK420" s="172">
        <f t="shared" si="108"/>
        <v>0</v>
      </c>
      <c r="BL420" s="172">
        <f t="shared" si="109"/>
        <v>0</v>
      </c>
      <c r="BM420" s="172">
        <f t="shared" si="110"/>
        <v>0</v>
      </c>
      <c r="BN420" s="172">
        <f t="shared" si="111"/>
        <v>0</v>
      </c>
    </row>
    <row r="421" spans="9:66" x14ac:dyDescent="0.15">
      <c r="I421" s="258">
        <f t="shared" si="100"/>
        <v>0</v>
      </c>
      <c r="J421" s="258">
        <f t="shared" si="101"/>
        <v>0</v>
      </c>
      <c r="L421" s="172">
        <f t="shared" si="99"/>
        <v>0</v>
      </c>
      <c r="M421" s="172">
        <f t="shared" si="99"/>
        <v>0</v>
      </c>
      <c r="AB421" s="172">
        <f t="shared" si="102"/>
        <v>0</v>
      </c>
      <c r="AC421" s="172">
        <f t="shared" si="103"/>
        <v>0</v>
      </c>
      <c r="AD421" s="172">
        <f t="shared" si="104"/>
        <v>0</v>
      </c>
      <c r="AE421" s="172">
        <f t="shared" si="105"/>
        <v>0</v>
      </c>
      <c r="AF421" s="172">
        <f t="shared" si="106"/>
        <v>0</v>
      </c>
      <c r="AH421" s="258">
        <f t="shared" si="112"/>
        <v>0</v>
      </c>
      <c r="AI421" s="258">
        <f t="shared" si="112"/>
        <v>0</v>
      </c>
      <c r="BJ421" s="172">
        <f t="shared" si="107"/>
        <v>0</v>
      </c>
      <c r="BK421" s="172">
        <f t="shared" si="108"/>
        <v>0</v>
      </c>
      <c r="BL421" s="172">
        <f t="shared" si="109"/>
        <v>0</v>
      </c>
      <c r="BM421" s="172">
        <f t="shared" si="110"/>
        <v>0</v>
      </c>
      <c r="BN421" s="172">
        <f t="shared" si="111"/>
        <v>0</v>
      </c>
    </row>
    <row r="422" spans="9:66" x14ac:dyDescent="0.15">
      <c r="I422" s="258">
        <f t="shared" si="100"/>
        <v>0</v>
      </c>
      <c r="J422" s="258">
        <f t="shared" si="101"/>
        <v>0</v>
      </c>
      <c r="L422" s="172">
        <f t="shared" si="99"/>
        <v>0</v>
      </c>
      <c r="M422" s="172">
        <f t="shared" si="99"/>
        <v>0</v>
      </c>
      <c r="AB422" s="172">
        <f t="shared" si="102"/>
        <v>0</v>
      </c>
      <c r="AC422" s="172">
        <f t="shared" si="103"/>
        <v>0</v>
      </c>
      <c r="AD422" s="172">
        <f t="shared" si="104"/>
        <v>0</v>
      </c>
      <c r="AE422" s="172">
        <f t="shared" si="105"/>
        <v>0</v>
      </c>
      <c r="AF422" s="172">
        <f t="shared" si="106"/>
        <v>0</v>
      </c>
      <c r="AH422" s="258">
        <f t="shared" si="112"/>
        <v>0</v>
      </c>
      <c r="AI422" s="258">
        <f t="shared" si="112"/>
        <v>0</v>
      </c>
      <c r="BJ422" s="172">
        <f t="shared" si="107"/>
        <v>0</v>
      </c>
      <c r="BK422" s="172">
        <f t="shared" si="108"/>
        <v>0</v>
      </c>
      <c r="BL422" s="172">
        <f t="shared" si="109"/>
        <v>0</v>
      </c>
      <c r="BM422" s="172">
        <f t="shared" si="110"/>
        <v>0</v>
      </c>
      <c r="BN422" s="172">
        <f t="shared" si="111"/>
        <v>0</v>
      </c>
    </row>
    <row r="423" spans="9:66" x14ac:dyDescent="0.15">
      <c r="I423" s="258">
        <f t="shared" si="100"/>
        <v>0</v>
      </c>
      <c r="J423" s="258">
        <f t="shared" si="101"/>
        <v>0</v>
      </c>
      <c r="L423" s="172">
        <f t="shared" si="99"/>
        <v>0</v>
      </c>
      <c r="M423" s="172">
        <f t="shared" si="99"/>
        <v>0</v>
      </c>
      <c r="AB423" s="172">
        <f t="shared" si="102"/>
        <v>0</v>
      </c>
      <c r="AC423" s="172">
        <f t="shared" si="103"/>
        <v>0</v>
      </c>
      <c r="AD423" s="172">
        <f t="shared" si="104"/>
        <v>0</v>
      </c>
      <c r="AE423" s="172">
        <f t="shared" si="105"/>
        <v>0</v>
      </c>
      <c r="AF423" s="172">
        <f t="shared" si="106"/>
        <v>0</v>
      </c>
      <c r="AH423" s="258">
        <f t="shared" si="112"/>
        <v>0</v>
      </c>
      <c r="AI423" s="258">
        <f t="shared" si="112"/>
        <v>0</v>
      </c>
      <c r="BJ423" s="172">
        <f t="shared" si="107"/>
        <v>0</v>
      </c>
      <c r="BK423" s="172">
        <f t="shared" si="108"/>
        <v>0</v>
      </c>
      <c r="BL423" s="172">
        <f t="shared" si="109"/>
        <v>0</v>
      </c>
      <c r="BM423" s="172">
        <f t="shared" si="110"/>
        <v>0</v>
      </c>
      <c r="BN423" s="172">
        <f t="shared" si="111"/>
        <v>0</v>
      </c>
    </row>
    <row r="424" spans="9:66" x14ac:dyDescent="0.15">
      <c r="I424" s="258">
        <f t="shared" si="100"/>
        <v>0</v>
      </c>
      <c r="J424" s="258">
        <f t="shared" si="101"/>
        <v>0</v>
      </c>
      <c r="L424" s="172">
        <f t="shared" si="99"/>
        <v>0</v>
      </c>
      <c r="M424" s="172">
        <f t="shared" si="99"/>
        <v>0</v>
      </c>
      <c r="AB424" s="172">
        <f t="shared" si="102"/>
        <v>0</v>
      </c>
      <c r="AC424" s="172">
        <f t="shared" si="103"/>
        <v>0</v>
      </c>
      <c r="AD424" s="172">
        <f t="shared" si="104"/>
        <v>0</v>
      </c>
      <c r="AE424" s="172">
        <f t="shared" si="105"/>
        <v>0</v>
      </c>
      <c r="AF424" s="172">
        <f t="shared" si="106"/>
        <v>0</v>
      </c>
      <c r="AH424" s="258">
        <f t="shared" si="112"/>
        <v>0</v>
      </c>
      <c r="AI424" s="258">
        <f t="shared" si="112"/>
        <v>0</v>
      </c>
      <c r="BJ424" s="172">
        <f t="shared" si="107"/>
        <v>0</v>
      </c>
      <c r="BK424" s="172">
        <f t="shared" si="108"/>
        <v>0</v>
      </c>
      <c r="BL424" s="172">
        <f t="shared" si="109"/>
        <v>0</v>
      </c>
      <c r="BM424" s="172">
        <f t="shared" si="110"/>
        <v>0</v>
      </c>
      <c r="BN424" s="172">
        <f t="shared" si="111"/>
        <v>0</v>
      </c>
    </row>
    <row r="425" spans="9:66" x14ac:dyDescent="0.15">
      <c r="I425" s="258">
        <f t="shared" si="100"/>
        <v>0</v>
      </c>
      <c r="J425" s="258">
        <f t="shared" si="101"/>
        <v>0</v>
      </c>
      <c r="L425" s="172">
        <f t="shared" si="99"/>
        <v>0</v>
      </c>
      <c r="M425" s="172">
        <f t="shared" si="99"/>
        <v>0</v>
      </c>
      <c r="AB425" s="172">
        <f t="shared" si="102"/>
        <v>0</v>
      </c>
      <c r="AC425" s="172">
        <f t="shared" si="103"/>
        <v>0</v>
      </c>
      <c r="AD425" s="172">
        <f t="shared" si="104"/>
        <v>0</v>
      </c>
      <c r="AE425" s="172">
        <f t="shared" si="105"/>
        <v>0</v>
      </c>
      <c r="AF425" s="172">
        <f t="shared" si="106"/>
        <v>0</v>
      </c>
      <c r="AH425" s="258">
        <f t="shared" si="112"/>
        <v>0</v>
      </c>
      <c r="AI425" s="258">
        <f t="shared" si="112"/>
        <v>0</v>
      </c>
      <c r="BJ425" s="172">
        <f t="shared" si="107"/>
        <v>0</v>
      </c>
      <c r="BK425" s="172">
        <f t="shared" si="108"/>
        <v>0</v>
      </c>
      <c r="BL425" s="172">
        <f t="shared" si="109"/>
        <v>0</v>
      </c>
      <c r="BM425" s="172">
        <f t="shared" si="110"/>
        <v>0</v>
      </c>
      <c r="BN425" s="172">
        <f t="shared" si="111"/>
        <v>0</v>
      </c>
    </row>
    <row r="426" spans="9:66" x14ac:dyDescent="0.15">
      <c r="I426" s="258">
        <f t="shared" si="100"/>
        <v>0</v>
      </c>
      <c r="J426" s="258">
        <f t="shared" si="101"/>
        <v>0</v>
      </c>
      <c r="L426" s="172">
        <f t="shared" si="99"/>
        <v>0</v>
      </c>
      <c r="M426" s="172">
        <f t="shared" si="99"/>
        <v>0</v>
      </c>
      <c r="AB426" s="172">
        <f t="shared" si="102"/>
        <v>0</v>
      </c>
      <c r="AC426" s="172">
        <f t="shared" si="103"/>
        <v>0</v>
      </c>
      <c r="AD426" s="172">
        <f t="shared" si="104"/>
        <v>0</v>
      </c>
      <c r="AE426" s="172">
        <f t="shared" si="105"/>
        <v>0</v>
      </c>
      <c r="AF426" s="172">
        <f t="shared" si="106"/>
        <v>0</v>
      </c>
      <c r="AH426" s="258">
        <f t="shared" si="112"/>
        <v>0</v>
      </c>
      <c r="AI426" s="258">
        <f t="shared" si="112"/>
        <v>0</v>
      </c>
      <c r="BJ426" s="172">
        <f t="shared" si="107"/>
        <v>0</v>
      </c>
      <c r="BK426" s="172">
        <f t="shared" si="108"/>
        <v>0</v>
      </c>
      <c r="BL426" s="172">
        <f t="shared" si="109"/>
        <v>0</v>
      </c>
      <c r="BM426" s="172">
        <f t="shared" si="110"/>
        <v>0</v>
      </c>
      <c r="BN426" s="172">
        <f t="shared" si="111"/>
        <v>0</v>
      </c>
    </row>
    <row r="427" spans="9:66" x14ac:dyDescent="0.15">
      <c r="I427" s="258">
        <f t="shared" si="100"/>
        <v>0</v>
      </c>
      <c r="J427" s="258">
        <f t="shared" si="101"/>
        <v>0</v>
      </c>
      <c r="L427" s="172">
        <f t="shared" si="99"/>
        <v>0</v>
      </c>
      <c r="M427" s="172">
        <f t="shared" si="99"/>
        <v>0</v>
      </c>
      <c r="AB427" s="172">
        <f t="shared" si="102"/>
        <v>0</v>
      </c>
      <c r="AC427" s="172">
        <f t="shared" si="103"/>
        <v>0</v>
      </c>
      <c r="AD427" s="172">
        <f t="shared" si="104"/>
        <v>0</v>
      </c>
      <c r="AE427" s="172">
        <f t="shared" si="105"/>
        <v>0</v>
      </c>
      <c r="AF427" s="172">
        <f t="shared" si="106"/>
        <v>0</v>
      </c>
      <c r="AH427" s="258">
        <f t="shared" si="112"/>
        <v>0</v>
      </c>
      <c r="AI427" s="258">
        <f t="shared" si="112"/>
        <v>0</v>
      </c>
      <c r="BJ427" s="172">
        <f t="shared" si="107"/>
        <v>0</v>
      </c>
      <c r="BK427" s="172">
        <f t="shared" si="108"/>
        <v>0</v>
      </c>
      <c r="BL427" s="172">
        <f t="shared" si="109"/>
        <v>0</v>
      </c>
      <c r="BM427" s="172">
        <f t="shared" si="110"/>
        <v>0</v>
      </c>
      <c r="BN427" s="172">
        <f t="shared" si="111"/>
        <v>0</v>
      </c>
    </row>
    <row r="428" spans="9:66" x14ac:dyDescent="0.15">
      <c r="I428" s="258">
        <f t="shared" si="100"/>
        <v>0</v>
      </c>
      <c r="J428" s="258">
        <f t="shared" si="101"/>
        <v>0</v>
      </c>
      <c r="L428" s="172">
        <f t="shared" si="99"/>
        <v>0</v>
      </c>
      <c r="M428" s="172">
        <f t="shared" si="99"/>
        <v>0</v>
      </c>
      <c r="AB428" s="172">
        <f t="shared" si="102"/>
        <v>0</v>
      </c>
      <c r="AC428" s="172">
        <f t="shared" si="103"/>
        <v>0</v>
      </c>
      <c r="AD428" s="172">
        <f t="shared" si="104"/>
        <v>0</v>
      </c>
      <c r="AE428" s="172">
        <f t="shared" si="105"/>
        <v>0</v>
      </c>
      <c r="AF428" s="172">
        <f t="shared" si="106"/>
        <v>0</v>
      </c>
      <c r="AH428" s="258">
        <f t="shared" si="112"/>
        <v>0</v>
      </c>
      <c r="AI428" s="258">
        <f t="shared" si="112"/>
        <v>0</v>
      </c>
      <c r="BJ428" s="172">
        <f t="shared" si="107"/>
        <v>0</v>
      </c>
      <c r="BK428" s="172">
        <f t="shared" si="108"/>
        <v>0</v>
      </c>
      <c r="BL428" s="172">
        <f t="shared" si="109"/>
        <v>0</v>
      </c>
      <c r="BM428" s="172">
        <f t="shared" si="110"/>
        <v>0</v>
      </c>
      <c r="BN428" s="172">
        <f t="shared" si="111"/>
        <v>0</v>
      </c>
    </row>
    <row r="429" spans="9:66" x14ac:dyDescent="0.15">
      <c r="I429" s="258">
        <f t="shared" si="100"/>
        <v>0</v>
      </c>
      <c r="J429" s="258">
        <f t="shared" si="101"/>
        <v>0</v>
      </c>
      <c r="L429" s="172">
        <f t="shared" si="99"/>
        <v>0</v>
      </c>
      <c r="M429" s="172">
        <f t="shared" si="99"/>
        <v>0</v>
      </c>
      <c r="AB429" s="172">
        <f t="shared" si="102"/>
        <v>0</v>
      </c>
      <c r="AC429" s="172">
        <f t="shared" si="103"/>
        <v>0</v>
      </c>
      <c r="AD429" s="172">
        <f t="shared" si="104"/>
        <v>0</v>
      </c>
      <c r="AE429" s="172">
        <f t="shared" si="105"/>
        <v>0</v>
      </c>
      <c r="AF429" s="172">
        <f t="shared" si="106"/>
        <v>0</v>
      </c>
      <c r="AH429" s="258">
        <f t="shared" si="112"/>
        <v>0</v>
      </c>
      <c r="AI429" s="258">
        <f t="shared" si="112"/>
        <v>0</v>
      </c>
      <c r="BJ429" s="172">
        <f t="shared" si="107"/>
        <v>0</v>
      </c>
      <c r="BK429" s="172">
        <f t="shared" si="108"/>
        <v>0</v>
      </c>
      <c r="BL429" s="172">
        <f t="shared" si="109"/>
        <v>0</v>
      </c>
      <c r="BM429" s="172">
        <f t="shared" si="110"/>
        <v>0</v>
      </c>
      <c r="BN429" s="172">
        <f t="shared" si="111"/>
        <v>0</v>
      </c>
    </row>
    <row r="430" spans="9:66" x14ac:dyDescent="0.15">
      <c r="I430" s="258">
        <f t="shared" si="100"/>
        <v>0</v>
      </c>
      <c r="J430" s="258">
        <f t="shared" si="101"/>
        <v>0</v>
      </c>
      <c r="L430" s="172">
        <f t="shared" si="99"/>
        <v>0</v>
      </c>
      <c r="M430" s="172">
        <f t="shared" si="99"/>
        <v>0</v>
      </c>
      <c r="AB430" s="172">
        <f t="shared" si="102"/>
        <v>0</v>
      </c>
      <c r="AC430" s="172">
        <f t="shared" si="103"/>
        <v>0</v>
      </c>
      <c r="AD430" s="172">
        <f t="shared" si="104"/>
        <v>0</v>
      </c>
      <c r="AE430" s="172">
        <f t="shared" si="105"/>
        <v>0</v>
      </c>
      <c r="AF430" s="172">
        <f t="shared" si="106"/>
        <v>0</v>
      </c>
      <c r="AH430" s="258">
        <f t="shared" si="112"/>
        <v>0</v>
      </c>
      <c r="AI430" s="258">
        <f t="shared" si="112"/>
        <v>0</v>
      </c>
      <c r="BJ430" s="172">
        <f t="shared" si="107"/>
        <v>0</v>
      </c>
      <c r="BK430" s="172">
        <f t="shared" si="108"/>
        <v>0</v>
      </c>
      <c r="BL430" s="172">
        <f t="shared" si="109"/>
        <v>0</v>
      </c>
      <c r="BM430" s="172">
        <f t="shared" si="110"/>
        <v>0</v>
      </c>
      <c r="BN430" s="172">
        <f t="shared" si="111"/>
        <v>0</v>
      </c>
    </row>
    <row r="431" spans="9:66" x14ac:dyDescent="0.15">
      <c r="I431" s="258">
        <f t="shared" si="100"/>
        <v>0</v>
      </c>
      <c r="J431" s="258">
        <f t="shared" si="101"/>
        <v>0</v>
      </c>
      <c r="L431" s="172">
        <f t="shared" si="99"/>
        <v>0</v>
      </c>
      <c r="M431" s="172">
        <f t="shared" si="99"/>
        <v>0</v>
      </c>
      <c r="AB431" s="172">
        <f t="shared" si="102"/>
        <v>0</v>
      </c>
      <c r="AC431" s="172">
        <f t="shared" si="103"/>
        <v>0</v>
      </c>
      <c r="AD431" s="172">
        <f t="shared" si="104"/>
        <v>0</v>
      </c>
      <c r="AE431" s="172">
        <f t="shared" si="105"/>
        <v>0</v>
      </c>
      <c r="AF431" s="172">
        <f t="shared" si="106"/>
        <v>0</v>
      </c>
      <c r="AH431" s="258">
        <f t="shared" si="112"/>
        <v>0</v>
      </c>
      <c r="AI431" s="258">
        <f t="shared" si="112"/>
        <v>0</v>
      </c>
      <c r="BJ431" s="172">
        <f t="shared" si="107"/>
        <v>0</v>
      </c>
      <c r="BK431" s="172">
        <f t="shared" si="108"/>
        <v>0</v>
      </c>
      <c r="BL431" s="172">
        <f t="shared" si="109"/>
        <v>0</v>
      </c>
      <c r="BM431" s="172">
        <f t="shared" si="110"/>
        <v>0</v>
      </c>
      <c r="BN431" s="172">
        <f t="shared" si="111"/>
        <v>0</v>
      </c>
    </row>
    <row r="432" spans="9:66" x14ac:dyDescent="0.15">
      <c r="I432" s="258">
        <f t="shared" si="100"/>
        <v>0</v>
      </c>
      <c r="J432" s="258">
        <f t="shared" si="101"/>
        <v>0</v>
      </c>
      <c r="L432" s="172">
        <f t="shared" si="99"/>
        <v>0</v>
      </c>
      <c r="M432" s="172">
        <f t="shared" si="99"/>
        <v>0</v>
      </c>
      <c r="AB432" s="172">
        <f t="shared" si="102"/>
        <v>0</v>
      </c>
      <c r="AC432" s="172">
        <f t="shared" si="103"/>
        <v>0</v>
      </c>
      <c r="AD432" s="172">
        <f t="shared" si="104"/>
        <v>0</v>
      </c>
      <c r="AE432" s="172">
        <f t="shared" si="105"/>
        <v>0</v>
      </c>
      <c r="AF432" s="172">
        <f t="shared" si="106"/>
        <v>0</v>
      </c>
      <c r="AH432" s="258">
        <f t="shared" si="112"/>
        <v>0</v>
      </c>
      <c r="AI432" s="258">
        <f t="shared" si="112"/>
        <v>0</v>
      </c>
      <c r="BJ432" s="172">
        <f t="shared" si="107"/>
        <v>0</v>
      </c>
      <c r="BK432" s="172">
        <f t="shared" si="108"/>
        <v>0</v>
      </c>
      <c r="BL432" s="172">
        <f t="shared" si="109"/>
        <v>0</v>
      </c>
      <c r="BM432" s="172">
        <f t="shared" si="110"/>
        <v>0</v>
      </c>
      <c r="BN432" s="172">
        <f t="shared" si="111"/>
        <v>0</v>
      </c>
    </row>
    <row r="433" spans="9:13" x14ac:dyDescent="0.15">
      <c r="I433" s="258">
        <f t="shared" si="100"/>
        <v>0</v>
      </c>
      <c r="J433" s="258">
        <f t="shared" si="101"/>
        <v>0</v>
      </c>
      <c r="L433" s="172">
        <f t="shared" si="99"/>
        <v>0</v>
      </c>
      <c r="M433" s="172">
        <f t="shared" si="99"/>
        <v>0</v>
      </c>
    </row>
    <row r="434" spans="9:13" x14ac:dyDescent="0.15">
      <c r="I434" s="258">
        <f t="shared" si="100"/>
        <v>0</v>
      </c>
      <c r="J434" s="258">
        <f t="shared" si="101"/>
        <v>0</v>
      </c>
      <c r="L434" s="172">
        <f t="shared" si="99"/>
        <v>0</v>
      </c>
      <c r="M434" s="172">
        <f t="shared" si="99"/>
        <v>0</v>
      </c>
    </row>
    <row r="435" spans="9:13" x14ac:dyDescent="0.15">
      <c r="I435" s="258">
        <f t="shared" si="100"/>
        <v>0</v>
      </c>
      <c r="J435" s="258">
        <f t="shared" si="101"/>
        <v>0</v>
      </c>
      <c r="L435" s="172">
        <f t="shared" si="99"/>
        <v>0</v>
      </c>
      <c r="M435" s="172">
        <f t="shared" si="99"/>
        <v>0</v>
      </c>
    </row>
    <row r="436" spans="9:13" x14ac:dyDescent="0.15">
      <c r="I436" s="258">
        <f t="shared" si="100"/>
        <v>0</v>
      </c>
      <c r="J436" s="258">
        <f t="shared" si="101"/>
        <v>0</v>
      </c>
      <c r="L436" s="172">
        <f t="shared" si="99"/>
        <v>0</v>
      </c>
      <c r="M436" s="172">
        <f t="shared" si="99"/>
        <v>0</v>
      </c>
    </row>
    <row r="437" spans="9:13" x14ac:dyDescent="0.15">
      <c r="I437" s="258">
        <f t="shared" si="100"/>
        <v>0</v>
      </c>
      <c r="J437" s="258">
        <f t="shared" si="101"/>
        <v>0</v>
      </c>
      <c r="L437" s="172">
        <f t="shared" si="99"/>
        <v>0</v>
      </c>
      <c r="M437" s="172">
        <f t="shared" si="99"/>
        <v>0</v>
      </c>
    </row>
    <row r="438" spans="9:13" x14ac:dyDescent="0.15">
      <c r="I438" s="258">
        <f t="shared" si="100"/>
        <v>0</v>
      </c>
      <c r="J438" s="258">
        <f t="shared" si="101"/>
        <v>0</v>
      </c>
      <c r="L438" s="172">
        <f t="shared" si="99"/>
        <v>0</v>
      </c>
      <c r="M438" s="172">
        <f t="shared" si="99"/>
        <v>0</v>
      </c>
    </row>
    <row r="439" spans="9:13" x14ac:dyDescent="0.15">
      <c r="I439" s="258">
        <f t="shared" si="100"/>
        <v>0</v>
      </c>
      <c r="J439" s="258">
        <f t="shared" si="101"/>
        <v>0</v>
      </c>
      <c r="L439" s="172">
        <f t="shared" si="99"/>
        <v>0</v>
      </c>
      <c r="M439" s="172">
        <f t="shared" si="99"/>
        <v>0</v>
      </c>
    </row>
    <row r="440" spans="9:13" x14ac:dyDescent="0.15">
      <c r="I440" s="258">
        <f t="shared" si="100"/>
        <v>0</v>
      </c>
      <c r="J440" s="258">
        <f t="shared" si="101"/>
        <v>0</v>
      </c>
      <c r="L440" s="172">
        <f t="shared" si="99"/>
        <v>0</v>
      </c>
      <c r="M440" s="172">
        <f t="shared" si="99"/>
        <v>0</v>
      </c>
    </row>
    <row r="441" spans="9:13" x14ac:dyDescent="0.15">
      <c r="I441" s="258">
        <f t="shared" si="100"/>
        <v>0</v>
      </c>
      <c r="J441" s="258">
        <f t="shared" si="101"/>
        <v>0</v>
      </c>
      <c r="L441" s="172">
        <f t="shared" si="99"/>
        <v>0</v>
      </c>
      <c r="M441" s="172">
        <f t="shared" si="99"/>
        <v>0</v>
      </c>
    </row>
    <row r="442" spans="9:13" x14ac:dyDescent="0.15">
      <c r="I442" s="258">
        <f t="shared" si="100"/>
        <v>0</v>
      </c>
      <c r="J442" s="258">
        <f t="shared" si="101"/>
        <v>0</v>
      </c>
      <c r="L442" s="172">
        <f t="shared" si="99"/>
        <v>0</v>
      </c>
      <c r="M442" s="172">
        <f t="shared" si="99"/>
        <v>0</v>
      </c>
    </row>
    <row r="443" spans="9:13" x14ac:dyDescent="0.15">
      <c r="I443" s="258">
        <f t="shared" si="100"/>
        <v>0</v>
      </c>
      <c r="J443" s="258">
        <f t="shared" si="101"/>
        <v>0</v>
      </c>
      <c r="L443" s="172">
        <f t="shared" si="99"/>
        <v>0</v>
      </c>
      <c r="M443" s="172">
        <f t="shared" si="99"/>
        <v>0</v>
      </c>
    </row>
  </sheetData>
  <sheetProtection formatCells="0" formatColumns="0" formatRows="0" insertColumns="0" insertRows="0" insertHyperlinks="0" deleteColumns="0" deleteRows="0" sort="0" autoFilter="0" pivotTables="0"/>
  <mergeCells count="104">
    <mergeCell ref="CP6:CP11"/>
    <mergeCell ref="BM6:BM11"/>
    <mergeCell ref="BN6:BN11"/>
    <mergeCell ref="BO6:CO6"/>
    <mergeCell ref="CM7:CO8"/>
    <mergeCell ref="CN9:CO9"/>
    <mergeCell ref="CO10:CO11"/>
    <mergeCell ref="CI7:CJ8"/>
    <mergeCell ref="AG6:BI6"/>
    <mergeCell ref="CG9:CG10"/>
    <mergeCell ref="BJ6:BJ11"/>
    <mergeCell ref="AR7:AS8"/>
    <mergeCell ref="BK6:BK11"/>
    <mergeCell ref="AN9:AN10"/>
    <mergeCell ref="CK7:CL8"/>
    <mergeCell ref="CK9:CK10"/>
    <mergeCell ref="CI9:CI10"/>
    <mergeCell ref="BU8:BV8"/>
    <mergeCell ref="BW8:BX8"/>
    <mergeCell ref="BO9:BO10"/>
    <mergeCell ref="CA8:CB8"/>
    <mergeCell ref="CC8:CD8"/>
    <mergeCell ref="CA9:CA10"/>
    <mergeCell ref="BU9:BU10"/>
    <mergeCell ref="B5:D5"/>
    <mergeCell ref="N7:O8"/>
    <mergeCell ref="P7:Q8"/>
    <mergeCell ref="R7:S8"/>
    <mergeCell ref="T7:U8"/>
    <mergeCell ref="CG8:CH8"/>
    <mergeCell ref="BW9:BW10"/>
    <mergeCell ref="CE9:CE10"/>
    <mergeCell ref="CE7:CH7"/>
    <mergeCell ref="CE8:CF8"/>
    <mergeCell ref="BJ5:BL5"/>
    <mergeCell ref="B6:B11"/>
    <mergeCell ref="C6:C11"/>
    <mergeCell ref="D6:D11"/>
    <mergeCell ref="E6:E11"/>
    <mergeCell ref="F6:F11"/>
    <mergeCell ref="AP9:AP10"/>
    <mergeCell ref="BF7:BG8"/>
    <mergeCell ref="BD7:BE8"/>
    <mergeCell ref="AX7:AY8"/>
    <mergeCell ref="AZ7:BA8"/>
    <mergeCell ref="BB7:BC8"/>
    <mergeCell ref="K5:Y5"/>
    <mergeCell ref="AB5:AD5"/>
    <mergeCell ref="K6:X6"/>
    <mergeCell ref="Y6:Y11"/>
    <mergeCell ref="AB6:AB11"/>
    <mergeCell ref="AC6:AC11"/>
    <mergeCell ref="AD6:AD11"/>
    <mergeCell ref="P9:P10"/>
    <mergeCell ref="K7:K11"/>
    <mergeCell ref="W9:X9"/>
    <mergeCell ref="X10:X11"/>
    <mergeCell ref="V7:X8"/>
    <mergeCell ref="L7:M8"/>
    <mergeCell ref="L9:L10"/>
    <mergeCell ref="R9:R10"/>
    <mergeCell ref="B12:C12"/>
    <mergeCell ref="AB12:AC12"/>
    <mergeCell ref="G9:G11"/>
    <mergeCell ref="H9:H11"/>
    <mergeCell ref="I6:J8"/>
    <mergeCell ref="G6:H8"/>
    <mergeCell ref="AJ7:AK8"/>
    <mergeCell ref="BY8:BZ8"/>
    <mergeCell ref="BB9:BB10"/>
    <mergeCell ref="BH9:BH10"/>
    <mergeCell ref="AV9:AV10"/>
    <mergeCell ref="AX9:AX10"/>
    <mergeCell ref="BH7:BI8"/>
    <mergeCell ref="AG7:AG11"/>
    <mergeCell ref="BJ12:BK12"/>
    <mergeCell ref="BO7:BP8"/>
    <mergeCell ref="BQ7:BR8"/>
    <mergeCell ref="BS7:BT8"/>
    <mergeCell ref="BY9:BY10"/>
    <mergeCell ref="BU7:CD7"/>
    <mergeCell ref="CC9:CC10"/>
    <mergeCell ref="BL6:BL11"/>
    <mergeCell ref="BQ9:BQ10"/>
    <mergeCell ref="BS9:BS10"/>
    <mergeCell ref="BF9:BF10"/>
    <mergeCell ref="BD9:BD10"/>
    <mergeCell ref="AZ9:AZ10"/>
    <mergeCell ref="AR9:AR10"/>
    <mergeCell ref="AT9:AT10"/>
    <mergeCell ref="AE6:AE11"/>
    <mergeCell ref="AF6:AF11"/>
    <mergeCell ref="AP7:AQ8"/>
    <mergeCell ref="AT7:AU8"/>
    <mergeCell ref="AV7:AW8"/>
    <mergeCell ref="I9:I10"/>
    <mergeCell ref="AH7:AI8"/>
    <mergeCell ref="AH9:AH10"/>
    <mergeCell ref="AJ9:AJ10"/>
    <mergeCell ref="AL9:AL10"/>
    <mergeCell ref="T9:T10"/>
    <mergeCell ref="AL7:AM8"/>
    <mergeCell ref="AN7:AO8"/>
    <mergeCell ref="N9:N10"/>
  </mergeCells>
  <phoneticPr fontId="4"/>
  <dataValidations count="3">
    <dataValidation type="list" allowBlank="1" showInputMessage="1" showErrorMessage="1" sqref="D13:E1500" xr:uid="{7E764FD2-8127-4F3E-9EC3-A2C4A59DDEA4}">
      <formula1>"1,2"</formula1>
    </dataValidation>
    <dataValidation type="list" allowBlank="1" showInputMessage="1" showErrorMessage="1" sqref="F13:F1500" xr:uid="{6649E73E-8558-4BA0-A449-4D1E5B346C8A}">
      <formula1>"1,2,3,4"</formula1>
    </dataValidation>
    <dataValidation type="list" allowBlank="1" showInputMessage="1" showErrorMessage="1" sqref="V13:V1500 CM13:CM1500" xr:uid="{2992EBB6-3B8B-406C-9593-4FE4F3826849}">
      <formula1>"1,2,3"</formula1>
    </dataValidation>
  </dataValidations>
  <pageMargins left="0.78740157480314965" right="0.19685039370078741" top="0.78740157480314965" bottom="0.35433070866141736" header="0.51181102362204722" footer="0.51181102362204722"/>
  <pageSetup paperSize="9" scale="35" fitToWidth="4" orientation="landscape" r:id="rId1"/>
  <headerFooter alignWithMargins="0"/>
  <colBreaks count="3" manualBreakCount="3">
    <brk id="26" max="32" man="1"/>
    <brk id="61" max="32" man="1"/>
    <brk id="94" max="46" man="1"/>
  </colBreaks>
  <extLst>
    <ext xmlns:x14="http://schemas.microsoft.com/office/spreadsheetml/2009/9/main" uri="{CCE6A557-97BC-4b89-ADB6-D9C93CAAB3DF}">
      <x14:dataValidations xmlns:xm="http://schemas.microsoft.com/office/excel/2006/main" count="3">
        <x14:dataValidation type="list" allowBlank="1" showInputMessage="1" showErrorMessage="1" xr:uid="{7B0BD6E9-17A1-4283-A0CA-43A6329B91D2}">
          <x14:formula1>
            <xm:f>'Ⅲ-3被害防止計画の概要'!$B$2:$B$2</xm:f>
          </x14:formula1>
          <xm:sqref>D1501:E1048576</xm:sqref>
        </x14:dataValidation>
        <x14:dataValidation type="list" allowBlank="1" showInputMessage="1" showErrorMessage="1" xr:uid="{0FDE4940-3BFE-4DF1-B4A0-6B0B83A4EA05}">
          <x14:formula1>
            <xm:f>'Ⅲ-3被害防止計画の概要'!$B$2:$B$4</xm:f>
          </x14:formula1>
          <xm:sqref>F1501:F1048576</xm:sqref>
        </x14:dataValidation>
        <x14:dataValidation type="list" allowBlank="1" showInputMessage="1" showErrorMessage="1" xr:uid="{C03288DE-7FA0-4A44-B758-4E40B6F4550B}">
          <x14:formula1>
            <xm:f>'Ⅲ-3被害防止計画の概要'!$B$2:$B$3</xm:f>
          </x14:formula1>
          <xm:sqref>CM1501:CM1048576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8EF3F5-1AE6-4974-81A3-015DBF650F50}">
  <sheetPr codeName="Sheet5">
    <tabColor rgb="FF92D050"/>
  </sheetPr>
  <dimension ref="A1:BY1195"/>
  <sheetViews>
    <sheetView showGridLines="0" showZeros="0" view="pageBreakPreview" topLeftCell="A4" zoomScale="70" zoomScaleNormal="50" zoomScaleSheetLayoutView="70" workbookViewId="0">
      <selection activeCell="K3" sqref="K3"/>
    </sheetView>
  </sheetViews>
  <sheetFormatPr defaultColWidth="9" defaultRowHeight="17.25" x14ac:dyDescent="0.2"/>
  <cols>
    <col min="1" max="1" width="6.875" style="172" customWidth="1"/>
    <col min="2" max="2" width="10" style="175" customWidth="1"/>
    <col min="3" max="3" width="8.875" style="175" customWidth="1"/>
    <col min="4" max="5" width="6.875" style="175" customWidth="1"/>
    <col min="6" max="7" width="16.5" style="295" customWidth="1"/>
    <col min="8" max="8" width="6.125" style="175" customWidth="1"/>
    <col min="9" max="11" width="16.5" style="175" customWidth="1"/>
    <col min="12" max="12" width="16.5" style="259" customWidth="1"/>
    <col min="13" max="30" width="16.5" style="175" customWidth="1"/>
    <col min="31" max="31" width="10" style="175" customWidth="1"/>
    <col min="32" max="32" width="8.875" style="175" customWidth="1"/>
    <col min="33" max="34" width="6.875" style="175" customWidth="1"/>
    <col min="35" max="47" width="16.5" style="175" customWidth="1"/>
    <col min="48" max="48" width="10.5" style="257" customWidth="1"/>
    <col min="49" max="51" width="6.25" style="257" customWidth="1"/>
    <col min="52" max="52" width="25.5" style="177" customWidth="1"/>
    <col min="53" max="53" width="13.25" style="177" customWidth="1"/>
    <col min="54" max="55" width="13.25" style="294" customWidth="1"/>
    <col min="56" max="56" width="16.875" style="294" customWidth="1"/>
    <col min="57" max="62" width="13.25" style="294" customWidth="1"/>
    <col min="63" max="63" width="6.25" style="257" customWidth="1"/>
    <col min="64" max="64" width="6.25" style="260" customWidth="1"/>
    <col min="65" max="77" width="6.25" style="257" customWidth="1"/>
    <col min="78" max="16384" width="9" style="177"/>
  </cols>
  <sheetData>
    <row r="1" spans="1:77" x14ac:dyDescent="0.2">
      <c r="B1" s="173"/>
      <c r="C1" s="173"/>
      <c r="D1" s="173"/>
      <c r="E1" s="173"/>
      <c r="F1" s="173">
        <v>1</v>
      </c>
      <c r="G1" s="173">
        <v>2</v>
      </c>
      <c r="H1" s="173"/>
      <c r="I1" s="173"/>
      <c r="J1" s="173"/>
      <c r="N1" s="175">
        <v>1</v>
      </c>
      <c r="O1" s="175">
        <v>2</v>
      </c>
      <c r="Q1" s="175">
        <v>1</v>
      </c>
      <c r="R1" s="175">
        <v>2</v>
      </c>
      <c r="T1" s="175">
        <v>1</v>
      </c>
      <c r="U1" s="175">
        <v>2</v>
      </c>
      <c r="W1" s="175">
        <v>1</v>
      </c>
      <c r="X1" s="175">
        <v>2</v>
      </c>
      <c r="Z1" s="175">
        <v>1</v>
      </c>
      <c r="AA1" s="175">
        <v>2</v>
      </c>
      <c r="AC1" s="175">
        <v>1</v>
      </c>
      <c r="AD1" s="175">
        <v>2</v>
      </c>
      <c r="AE1" s="173" t="s">
        <v>9</v>
      </c>
      <c r="AF1" s="173" t="s">
        <v>9</v>
      </c>
      <c r="AG1" s="173" t="s">
        <v>9</v>
      </c>
      <c r="AH1" s="173" t="s">
        <v>9</v>
      </c>
      <c r="AJ1" s="175">
        <v>1</v>
      </c>
      <c r="AK1" s="175">
        <v>2</v>
      </c>
      <c r="AN1" s="175">
        <v>1</v>
      </c>
      <c r="AO1" s="175">
        <v>2</v>
      </c>
      <c r="AQ1" s="175">
        <v>1</v>
      </c>
      <c r="AR1" s="175">
        <v>2</v>
      </c>
      <c r="AT1" s="175">
        <v>1</v>
      </c>
      <c r="AU1" s="175">
        <v>2</v>
      </c>
      <c r="BB1" s="177"/>
      <c r="BC1" s="177"/>
      <c r="BD1" s="177"/>
      <c r="BE1" s="177"/>
      <c r="BF1" s="177"/>
      <c r="BG1" s="177"/>
      <c r="BH1" s="177"/>
      <c r="BI1" s="177"/>
      <c r="BJ1" s="177"/>
    </row>
    <row r="2" spans="1:77" ht="33" customHeight="1" x14ac:dyDescent="0.2">
      <c r="B2" s="261" t="s">
        <v>772</v>
      </c>
      <c r="F2" s="175"/>
      <c r="G2" s="175"/>
      <c r="BB2" s="177"/>
      <c r="BC2" s="177"/>
      <c r="BD2" s="177"/>
      <c r="BE2" s="177"/>
      <c r="BF2" s="177"/>
      <c r="BG2" s="177"/>
      <c r="BH2" s="177"/>
      <c r="BI2" s="177"/>
      <c r="BJ2" s="177"/>
    </row>
    <row r="3" spans="1:77" ht="33" customHeight="1" x14ac:dyDescent="0.15">
      <c r="A3" s="181"/>
      <c r="B3" s="261" t="s">
        <v>550</v>
      </c>
      <c r="C3" s="262"/>
      <c r="D3" s="263"/>
      <c r="E3" s="181"/>
      <c r="F3" s="181"/>
      <c r="G3" s="181"/>
      <c r="H3" s="181"/>
      <c r="I3" s="181"/>
      <c r="J3" s="181"/>
      <c r="K3" s="181"/>
      <c r="L3" s="181"/>
      <c r="M3" s="181"/>
      <c r="N3" s="181"/>
      <c r="O3" s="181"/>
      <c r="P3" s="181"/>
      <c r="Q3" s="181"/>
      <c r="R3" s="181"/>
      <c r="S3" s="181"/>
      <c r="T3" s="181"/>
      <c r="U3" s="181"/>
      <c r="V3" s="181"/>
      <c r="W3" s="181"/>
      <c r="X3" s="181"/>
      <c r="Y3" s="181"/>
      <c r="Z3" s="181"/>
      <c r="AA3" s="181"/>
      <c r="AB3" s="181"/>
      <c r="AC3" s="181"/>
      <c r="AD3" s="181"/>
      <c r="AE3" s="181"/>
      <c r="AF3" s="181"/>
      <c r="AG3" s="181"/>
      <c r="AH3" s="181"/>
      <c r="AI3" s="181"/>
      <c r="AJ3" s="181"/>
      <c r="AK3" s="181"/>
      <c r="AL3" s="181"/>
      <c r="AM3" s="181"/>
      <c r="AN3" s="181"/>
      <c r="AO3" s="181"/>
      <c r="AP3" s="181"/>
      <c r="AQ3" s="181"/>
      <c r="AR3" s="181"/>
      <c r="AS3" s="181"/>
      <c r="AT3" s="181"/>
      <c r="AU3" s="181"/>
      <c r="AV3" s="181"/>
      <c r="AW3" s="181"/>
      <c r="AX3" s="181"/>
      <c r="AY3" s="181"/>
      <c r="AZ3" s="188"/>
      <c r="BB3" s="177"/>
      <c r="BC3" s="177"/>
      <c r="BD3" s="177"/>
      <c r="BE3" s="177"/>
      <c r="BF3" s="177"/>
      <c r="BG3" s="177"/>
      <c r="BH3" s="177"/>
      <c r="BI3" s="177"/>
      <c r="BJ3" s="177"/>
      <c r="BK3" s="181"/>
      <c r="BL3" s="181"/>
      <c r="BM3" s="181"/>
      <c r="BN3" s="181"/>
      <c r="BO3" s="181"/>
      <c r="BP3" s="181"/>
      <c r="BQ3" s="181"/>
      <c r="BR3" s="181"/>
      <c r="BS3" s="181"/>
      <c r="BT3" s="181"/>
      <c r="BU3" s="181"/>
      <c r="BV3" s="181"/>
      <c r="BW3" s="181"/>
      <c r="BX3" s="181"/>
      <c r="BY3" s="181"/>
    </row>
    <row r="4" spans="1:77" s="190" customFormat="1" ht="26.25" customHeight="1" thickBot="1" x14ac:dyDescent="0.2">
      <c r="A4" s="172"/>
      <c r="B4" s="780" t="s">
        <v>11</v>
      </c>
      <c r="C4" s="780"/>
      <c r="D4" s="780"/>
      <c r="E4" s="780"/>
      <c r="F4" s="192"/>
      <c r="G4" s="192"/>
      <c r="H4" s="192"/>
      <c r="I4" s="192"/>
      <c r="J4" s="192"/>
      <c r="K4" s="192"/>
      <c r="L4" s="192"/>
      <c r="M4" s="264"/>
      <c r="N4" s="192"/>
      <c r="O4" s="192"/>
      <c r="P4" s="192"/>
      <c r="Q4" s="192"/>
      <c r="R4" s="192"/>
      <c r="S4" s="192"/>
      <c r="T4" s="192"/>
      <c r="U4" s="192"/>
      <c r="V4" s="192"/>
      <c r="W4" s="192"/>
      <c r="X4" s="192"/>
      <c r="Y4" s="192"/>
      <c r="Z4" s="192"/>
      <c r="AA4" s="192"/>
      <c r="AB4" s="192"/>
      <c r="AC4" s="192"/>
      <c r="AD4" s="192" t="s">
        <v>70</v>
      </c>
      <c r="AE4" s="194"/>
      <c r="AF4" s="194"/>
      <c r="AG4" s="194"/>
      <c r="AH4" s="194"/>
      <c r="AI4" s="192"/>
      <c r="AJ4" s="192"/>
      <c r="AK4" s="192"/>
      <c r="AL4" s="192"/>
      <c r="AM4" s="192"/>
      <c r="AN4" s="192"/>
      <c r="AO4" s="194"/>
      <c r="AP4" s="192"/>
      <c r="AQ4" s="192"/>
      <c r="AR4" s="192"/>
      <c r="AS4" s="192"/>
      <c r="AT4" s="192"/>
      <c r="AU4" s="192"/>
      <c r="AV4" s="194" t="s">
        <v>14</v>
      </c>
      <c r="AW4" s="194"/>
      <c r="AX4" s="194"/>
      <c r="AY4" s="194"/>
      <c r="AZ4" s="177"/>
      <c r="BA4" s="177"/>
      <c r="BB4" s="177"/>
      <c r="BC4" s="177"/>
      <c r="BD4" s="177"/>
      <c r="BE4" s="177"/>
      <c r="BF4" s="177"/>
      <c r="BG4" s="177"/>
      <c r="BH4" s="177"/>
      <c r="BI4" s="177"/>
      <c r="BJ4" s="177"/>
      <c r="BK4" s="194"/>
      <c r="BL4" s="265"/>
      <c r="BM4" s="194"/>
      <c r="BN4" s="194"/>
      <c r="BO4" s="194"/>
      <c r="BP4" s="194"/>
      <c r="BQ4" s="194"/>
      <c r="BR4" s="194"/>
      <c r="BS4" s="194"/>
      <c r="BT4" s="194"/>
      <c r="BU4" s="194"/>
      <c r="BV4" s="194"/>
      <c r="BW4" s="194"/>
      <c r="BX4" s="194"/>
      <c r="BY4" s="194"/>
    </row>
    <row r="5" spans="1:77" s="196" customFormat="1" ht="24.75" customHeight="1" x14ac:dyDescent="0.15">
      <c r="A5" s="191"/>
      <c r="B5" s="752" t="s">
        <v>15</v>
      </c>
      <c r="C5" s="725" t="s">
        <v>16</v>
      </c>
      <c r="D5" s="725" t="s">
        <v>17</v>
      </c>
      <c r="E5" s="771" t="s">
        <v>19</v>
      </c>
      <c r="F5" s="778" t="s">
        <v>71</v>
      </c>
      <c r="G5" s="779"/>
      <c r="H5" s="779"/>
      <c r="I5" s="779"/>
      <c r="J5" s="779"/>
      <c r="K5" s="779"/>
      <c r="L5" s="779"/>
      <c r="M5" s="779"/>
      <c r="N5" s="779"/>
      <c r="O5" s="779"/>
      <c r="P5" s="779"/>
      <c r="Q5" s="779"/>
      <c r="R5" s="779"/>
      <c r="S5" s="779"/>
      <c r="T5" s="779"/>
      <c r="U5" s="779"/>
      <c r="V5" s="779"/>
      <c r="W5" s="779"/>
      <c r="X5" s="779"/>
      <c r="Y5" s="779"/>
      <c r="Z5" s="779"/>
      <c r="AA5" s="779"/>
      <c r="AB5" s="779"/>
      <c r="AC5" s="779"/>
      <c r="AD5" s="783"/>
      <c r="AE5" s="752" t="s">
        <v>15</v>
      </c>
      <c r="AF5" s="725" t="s">
        <v>16</v>
      </c>
      <c r="AG5" s="725" t="s">
        <v>17</v>
      </c>
      <c r="AH5" s="771" t="s">
        <v>19</v>
      </c>
      <c r="AI5" s="778" t="s">
        <v>71</v>
      </c>
      <c r="AJ5" s="779"/>
      <c r="AK5" s="779"/>
      <c r="AL5" s="779"/>
      <c r="AM5" s="779"/>
      <c r="AN5" s="779"/>
      <c r="AO5" s="779"/>
      <c r="AP5" s="779"/>
      <c r="AQ5" s="779"/>
      <c r="AR5" s="779"/>
      <c r="AS5" s="779"/>
      <c r="AT5" s="779"/>
      <c r="AU5" s="779"/>
      <c r="AV5" s="749" t="s">
        <v>2</v>
      </c>
      <c r="AW5" s="199"/>
      <c r="AX5" s="199"/>
      <c r="AY5" s="199"/>
      <c r="AZ5" s="266" t="s">
        <v>72</v>
      </c>
      <c r="BK5" s="199"/>
      <c r="BL5" s="267"/>
      <c r="BM5" s="199"/>
      <c r="BN5" s="199"/>
      <c r="BO5" s="199"/>
      <c r="BP5" s="199"/>
      <c r="BQ5" s="199"/>
      <c r="BR5" s="199"/>
      <c r="BS5" s="199"/>
      <c r="BT5" s="199"/>
      <c r="BU5" s="199"/>
      <c r="BV5" s="199"/>
      <c r="BW5" s="199"/>
      <c r="BX5" s="199"/>
      <c r="BY5" s="199"/>
    </row>
    <row r="6" spans="1:77" s="196" customFormat="1" ht="24.75" customHeight="1" x14ac:dyDescent="0.15">
      <c r="A6" s="198"/>
      <c r="B6" s="753"/>
      <c r="C6" s="726"/>
      <c r="D6" s="726"/>
      <c r="E6" s="731"/>
      <c r="F6" s="715" t="s">
        <v>73</v>
      </c>
      <c r="G6" s="727"/>
      <c r="H6" s="727"/>
      <c r="I6" s="727"/>
      <c r="J6" s="727"/>
      <c r="K6" s="727"/>
      <c r="L6" s="716"/>
      <c r="M6" s="721" t="s">
        <v>74</v>
      </c>
      <c r="N6" s="781"/>
      <c r="O6" s="781"/>
      <c r="P6" s="781"/>
      <c r="Q6" s="781"/>
      <c r="R6" s="770"/>
      <c r="S6" s="721" t="s">
        <v>75</v>
      </c>
      <c r="T6" s="781"/>
      <c r="U6" s="781"/>
      <c r="V6" s="781"/>
      <c r="W6" s="781"/>
      <c r="X6" s="770"/>
      <c r="Y6" s="721" t="s">
        <v>76</v>
      </c>
      <c r="Z6" s="781"/>
      <c r="AA6" s="781"/>
      <c r="AB6" s="781"/>
      <c r="AC6" s="781"/>
      <c r="AD6" s="782"/>
      <c r="AE6" s="753"/>
      <c r="AF6" s="726"/>
      <c r="AG6" s="726"/>
      <c r="AH6" s="731"/>
      <c r="AI6" s="772" t="s">
        <v>77</v>
      </c>
      <c r="AJ6" s="773"/>
      <c r="AK6" s="773"/>
      <c r="AL6" s="773"/>
      <c r="AM6" s="773"/>
      <c r="AN6" s="773"/>
      <c r="AO6" s="774"/>
      <c r="AP6" s="775" t="s">
        <v>78</v>
      </c>
      <c r="AQ6" s="775"/>
      <c r="AR6" s="756"/>
      <c r="AS6" s="715" t="s">
        <v>79</v>
      </c>
      <c r="AT6" s="727"/>
      <c r="AU6" s="716"/>
      <c r="AV6" s="750"/>
      <c r="AW6" s="199"/>
      <c r="AX6" s="199"/>
      <c r="AY6" s="199"/>
      <c r="AZ6" s="726" t="s">
        <v>15</v>
      </c>
      <c r="BA6" s="726" t="s">
        <v>16</v>
      </c>
      <c r="BB6" s="722" t="s">
        <v>80</v>
      </c>
      <c r="BC6" s="767" t="s">
        <v>22</v>
      </c>
      <c r="BD6" s="767" t="s">
        <v>23</v>
      </c>
      <c r="BE6" s="767" t="s">
        <v>24</v>
      </c>
      <c r="BF6" s="767" t="s">
        <v>81</v>
      </c>
      <c r="BG6" s="767" t="s">
        <v>82</v>
      </c>
      <c r="BH6" s="767" t="s">
        <v>83</v>
      </c>
      <c r="BI6" s="767" t="s">
        <v>25</v>
      </c>
      <c r="BJ6" s="767" t="s">
        <v>26</v>
      </c>
      <c r="BK6" s="199"/>
      <c r="BL6" s="267"/>
      <c r="BM6" s="199"/>
      <c r="BN6" s="199"/>
      <c r="BO6" s="199"/>
      <c r="BP6" s="199"/>
      <c r="BQ6" s="199"/>
      <c r="BR6" s="199"/>
      <c r="BS6" s="199"/>
      <c r="BT6" s="199"/>
      <c r="BU6" s="199"/>
      <c r="BV6" s="199"/>
      <c r="BW6" s="199"/>
      <c r="BX6" s="199"/>
      <c r="BY6" s="199"/>
    </row>
    <row r="7" spans="1:77" s="196" customFormat="1" ht="24.95" customHeight="1" x14ac:dyDescent="0.15">
      <c r="A7" s="198"/>
      <c r="B7" s="753"/>
      <c r="C7" s="726"/>
      <c r="D7" s="726"/>
      <c r="E7" s="731"/>
      <c r="F7" s="732"/>
      <c r="G7" s="740"/>
      <c r="H7" s="740"/>
      <c r="I7" s="740"/>
      <c r="J7" s="740"/>
      <c r="K7" s="740"/>
      <c r="L7" s="758"/>
      <c r="M7" s="715" t="s">
        <v>84</v>
      </c>
      <c r="N7" s="727"/>
      <c r="O7" s="716"/>
      <c r="P7" s="715" t="s">
        <v>85</v>
      </c>
      <c r="Q7" s="727"/>
      <c r="R7" s="716"/>
      <c r="S7" s="715" t="s">
        <v>84</v>
      </c>
      <c r="T7" s="727"/>
      <c r="U7" s="716"/>
      <c r="V7" s="715" t="s">
        <v>85</v>
      </c>
      <c r="W7" s="727"/>
      <c r="X7" s="716"/>
      <c r="Y7" s="715" t="s">
        <v>84</v>
      </c>
      <c r="Z7" s="727"/>
      <c r="AA7" s="716"/>
      <c r="AB7" s="715" t="s">
        <v>85</v>
      </c>
      <c r="AC7" s="727"/>
      <c r="AD7" s="784"/>
      <c r="AE7" s="753"/>
      <c r="AF7" s="726"/>
      <c r="AG7" s="726"/>
      <c r="AH7" s="731"/>
      <c r="AI7" s="715" t="s">
        <v>86</v>
      </c>
      <c r="AJ7" s="727"/>
      <c r="AK7" s="727"/>
      <c r="AL7" s="716"/>
      <c r="AM7" s="715" t="s">
        <v>87</v>
      </c>
      <c r="AN7" s="727"/>
      <c r="AO7" s="716"/>
      <c r="AP7" s="776"/>
      <c r="AQ7" s="776"/>
      <c r="AR7" s="736"/>
      <c r="AS7" s="732"/>
      <c r="AT7" s="740"/>
      <c r="AU7" s="758"/>
      <c r="AV7" s="750"/>
      <c r="AW7" s="199"/>
      <c r="AX7" s="199"/>
      <c r="AY7" s="199"/>
      <c r="AZ7" s="726"/>
      <c r="BA7" s="726"/>
      <c r="BB7" s="731"/>
      <c r="BC7" s="767"/>
      <c r="BD7" s="767"/>
      <c r="BE7" s="767"/>
      <c r="BF7" s="767"/>
      <c r="BG7" s="767"/>
      <c r="BH7" s="767"/>
      <c r="BI7" s="767"/>
      <c r="BJ7" s="767"/>
      <c r="BK7" s="199"/>
      <c r="BL7" s="198"/>
      <c r="BM7" s="199"/>
      <c r="BN7" s="199"/>
      <c r="BO7" s="199"/>
      <c r="BP7" s="199"/>
      <c r="BQ7" s="199"/>
      <c r="BR7" s="199"/>
      <c r="BS7" s="199"/>
      <c r="BT7" s="199"/>
      <c r="BU7" s="199"/>
      <c r="BV7" s="199"/>
      <c r="BW7" s="199"/>
      <c r="BX7" s="199"/>
      <c r="BY7" s="199"/>
    </row>
    <row r="8" spans="1:77" s="200" customFormat="1" x14ac:dyDescent="0.15">
      <c r="A8" s="198"/>
      <c r="B8" s="753"/>
      <c r="C8" s="726"/>
      <c r="D8" s="726"/>
      <c r="E8" s="731"/>
      <c r="F8" s="717"/>
      <c r="G8" s="728"/>
      <c r="H8" s="728"/>
      <c r="I8" s="728"/>
      <c r="J8" s="728"/>
      <c r="K8" s="728"/>
      <c r="L8" s="718"/>
      <c r="M8" s="717"/>
      <c r="N8" s="728"/>
      <c r="O8" s="718"/>
      <c r="P8" s="717"/>
      <c r="Q8" s="728"/>
      <c r="R8" s="718"/>
      <c r="S8" s="717"/>
      <c r="T8" s="728"/>
      <c r="U8" s="718"/>
      <c r="V8" s="717"/>
      <c r="W8" s="728"/>
      <c r="X8" s="718"/>
      <c r="Y8" s="717"/>
      <c r="Z8" s="728"/>
      <c r="AA8" s="718"/>
      <c r="AB8" s="717"/>
      <c r="AC8" s="728"/>
      <c r="AD8" s="785"/>
      <c r="AE8" s="753"/>
      <c r="AF8" s="726"/>
      <c r="AG8" s="726"/>
      <c r="AH8" s="731"/>
      <c r="AI8" s="717"/>
      <c r="AJ8" s="728"/>
      <c r="AK8" s="728"/>
      <c r="AL8" s="718"/>
      <c r="AM8" s="717"/>
      <c r="AN8" s="728"/>
      <c r="AO8" s="718"/>
      <c r="AP8" s="777"/>
      <c r="AQ8" s="777"/>
      <c r="AR8" s="738"/>
      <c r="AS8" s="717"/>
      <c r="AT8" s="728"/>
      <c r="AU8" s="718"/>
      <c r="AV8" s="750"/>
      <c r="AW8" s="199"/>
      <c r="AX8" s="199"/>
      <c r="AY8" s="199"/>
      <c r="AZ8" s="726"/>
      <c r="BA8" s="726"/>
      <c r="BB8" s="731"/>
      <c r="BC8" s="767"/>
      <c r="BD8" s="767"/>
      <c r="BE8" s="767"/>
      <c r="BF8" s="767"/>
      <c r="BG8" s="767"/>
      <c r="BH8" s="767"/>
      <c r="BI8" s="767"/>
      <c r="BJ8" s="767"/>
      <c r="BK8" s="199"/>
      <c r="BL8" s="198"/>
      <c r="BM8" s="199"/>
      <c r="BN8" s="199"/>
      <c r="BO8" s="199"/>
      <c r="BP8" s="199"/>
      <c r="BQ8" s="199"/>
      <c r="BR8" s="199"/>
      <c r="BS8" s="199"/>
      <c r="BT8" s="199"/>
      <c r="BU8" s="199"/>
      <c r="BV8" s="199"/>
      <c r="BW8" s="199"/>
      <c r="BX8" s="199"/>
      <c r="BY8" s="199"/>
    </row>
    <row r="9" spans="1:77" s="200" customFormat="1" x14ac:dyDescent="0.2">
      <c r="A9" s="198"/>
      <c r="B9" s="753"/>
      <c r="C9" s="726"/>
      <c r="D9" s="726"/>
      <c r="E9" s="731"/>
      <c r="F9" s="721" t="s">
        <v>61</v>
      </c>
      <c r="G9" s="212"/>
      <c r="H9" s="755" t="s">
        <v>51</v>
      </c>
      <c r="I9" s="773"/>
      <c r="J9" s="774"/>
      <c r="K9" s="722" t="s">
        <v>88</v>
      </c>
      <c r="L9" s="726" t="s">
        <v>89</v>
      </c>
      <c r="M9" s="726" t="s">
        <v>27</v>
      </c>
      <c r="N9" s="721" t="s">
        <v>61</v>
      </c>
      <c r="O9" s="212"/>
      <c r="P9" s="726" t="s">
        <v>27</v>
      </c>
      <c r="Q9" s="721" t="s">
        <v>61</v>
      </c>
      <c r="R9" s="212"/>
      <c r="S9" s="726" t="s">
        <v>27</v>
      </c>
      <c r="T9" s="721" t="s">
        <v>61</v>
      </c>
      <c r="U9" s="212"/>
      <c r="V9" s="726" t="s">
        <v>27</v>
      </c>
      <c r="W9" s="721" t="s">
        <v>61</v>
      </c>
      <c r="X9" s="212"/>
      <c r="Y9" s="726" t="s">
        <v>27</v>
      </c>
      <c r="Z9" s="721" t="s">
        <v>61</v>
      </c>
      <c r="AA9" s="212"/>
      <c r="AB9" s="726" t="s">
        <v>27</v>
      </c>
      <c r="AC9" s="721" t="s">
        <v>61</v>
      </c>
      <c r="AD9" s="268"/>
      <c r="AE9" s="753"/>
      <c r="AF9" s="726"/>
      <c r="AG9" s="726"/>
      <c r="AH9" s="731"/>
      <c r="AI9" s="726" t="s">
        <v>27</v>
      </c>
      <c r="AJ9" s="721" t="s">
        <v>61</v>
      </c>
      <c r="AK9" s="212"/>
      <c r="AL9" s="726" t="s">
        <v>90</v>
      </c>
      <c r="AM9" s="726" t="s">
        <v>27</v>
      </c>
      <c r="AN9" s="721" t="s">
        <v>61</v>
      </c>
      <c r="AO9" s="212"/>
      <c r="AP9" s="770" t="s">
        <v>27</v>
      </c>
      <c r="AQ9" s="721" t="s">
        <v>61</v>
      </c>
      <c r="AR9" s="212"/>
      <c r="AS9" s="726" t="s">
        <v>27</v>
      </c>
      <c r="AT9" s="721" t="s">
        <v>61</v>
      </c>
      <c r="AU9" s="212"/>
      <c r="AV9" s="750"/>
      <c r="AW9" s="199"/>
      <c r="AX9" s="199"/>
      <c r="AY9" s="199"/>
      <c r="AZ9" s="726"/>
      <c r="BA9" s="726"/>
      <c r="BB9" s="731"/>
      <c r="BC9" s="767"/>
      <c r="BD9" s="767"/>
      <c r="BE9" s="767"/>
      <c r="BF9" s="767"/>
      <c r="BG9" s="767"/>
      <c r="BH9" s="767"/>
      <c r="BI9" s="767"/>
      <c r="BJ9" s="767"/>
      <c r="BK9" s="199"/>
      <c r="BL9" s="198"/>
      <c r="BM9" s="199"/>
      <c r="BN9" s="199"/>
      <c r="BO9" s="199"/>
      <c r="BP9" s="199"/>
      <c r="BQ9" s="199"/>
      <c r="BR9" s="199"/>
      <c r="BS9" s="199"/>
      <c r="BT9" s="199"/>
      <c r="BU9" s="199"/>
      <c r="BV9" s="199"/>
      <c r="BW9" s="199"/>
      <c r="BX9" s="199"/>
      <c r="BY9" s="199"/>
    </row>
    <row r="10" spans="1:77" s="200" customFormat="1" x14ac:dyDescent="0.15">
      <c r="A10" s="198"/>
      <c r="B10" s="753"/>
      <c r="C10" s="726"/>
      <c r="D10" s="726"/>
      <c r="E10" s="731"/>
      <c r="F10" s="786"/>
      <c r="G10" s="203" t="s">
        <v>65</v>
      </c>
      <c r="H10" s="213"/>
      <c r="I10" s="755" t="s">
        <v>91</v>
      </c>
      <c r="J10" s="756"/>
      <c r="K10" s="787"/>
      <c r="L10" s="726"/>
      <c r="M10" s="726"/>
      <c r="N10" s="722"/>
      <c r="O10" s="203" t="s">
        <v>65</v>
      </c>
      <c r="P10" s="726"/>
      <c r="Q10" s="722"/>
      <c r="R10" s="203" t="s">
        <v>65</v>
      </c>
      <c r="S10" s="726"/>
      <c r="T10" s="722"/>
      <c r="U10" s="203" t="s">
        <v>65</v>
      </c>
      <c r="V10" s="726"/>
      <c r="W10" s="722"/>
      <c r="X10" s="203" t="s">
        <v>65</v>
      </c>
      <c r="Y10" s="726"/>
      <c r="Z10" s="722"/>
      <c r="AA10" s="203" t="s">
        <v>65</v>
      </c>
      <c r="AB10" s="726"/>
      <c r="AC10" s="722"/>
      <c r="AD10" s="220" t="s">
        <v>65</v>
      </c>
      <c r="AE10" s="753"/>
      <c r="AF10" s="726"/>
      <c r="AG10" s="726"/>
      <c r="AH10" s="731"/>
      <c r="AI10" s="726"/>
      <c r="AJ10" s="722"/>
      <c r="AK10" s="203" t="s">
        <v>65</v>
      </c>
      <c r="AL10" s="726"/>
      <c r="AM10" s="726"/>
      <c r="AN10" s="722"/>
      <c r="AO10" s="203" t="s">
        <v>65</v>
      </c>
      <c r="AP10" s="770"/>
      <c r="AQ10" s="722"/>
      <c r="AR10" s="203" t="s">
        <v>65</v>
      </c>
      <c r="AS10" s="726"/>
      <c r="AT10" s="722"/>
      <c r="AU10" s="203" t="s">
        <v>65</v>
      </c>
      <c r="AV10" s="750"/>
      <c r="AW10" s="199"/>
      <c r="AX10" s="199"/>
      <c r="AY10" s="199"/>
      <c r="AZ10" s="726"/>
      <c r="BA10" s="726"/>
      <c r="BB10" s="731"/>
      <c r="BC10" s="767"/>
      <c r="BD10" s="767"/>
      <c r="BE10" s="767"/>
      <c r="BF10" s="767"/>
      <c r="BG10" s="767"/>
      <c r="BH10" s="767"/>
      <c r="BI10" s="767"/>
      <c r="BJ10" s="767"/>
      <c r="BK10" s="199"/>
      <c r="BL10" s="198"/>
      <c r="BM10" s="199"/>
      <c r="BN10" s="199"/>
      <c r="BO10" s="199"/>
      <c r="BP10" s="199"/>
      <c r="BQ10" s="199"/>
      <c r="BR10" s="199"/>
      <c r="BS10" s="199"/>
      <c r="BT10" s="199"/>
      <c r="BU10" s="199"/>
      <c r="BV10" s="199"/>
      <c r="BW10" s="199"/>
      <c r="BX10" s="199"/>
      <c r="BY10" s="199"/>
    </row>
    <row r="11" spans="1:77" s="200" customFormat="1" ht="30" customHeight="1" thickBot="1" x14ac:dyDescent="0.2">
      <c r="A11" s="198"/>
      <c r="B11" s="754"/>
      <c r="C11" s="722"/>
      <c r="D11" s="722"/>
      <c r="E11" s="731"/>
      <c r="F11" s="217" t="s">
        <v>68</v>
      </c>
      <c r="G11" s="217" t="s">
        <v>68</v>
      </c>
      <c r="H11" s="213"/>
      <c r="I11" s="269"/>
      <c r="J11" s="270" t="s">
        <v>92</v>
      </c>
      <c r="K11" s="787"/>
      <c r="L11" s="722"/>
      <c r="M11" s="722"/>
      <c r="N11" s="217" t="s">
        <v>68</v>
      </c>
      <c r="O11" s="217" t="s">
        <v>68</v>
      </c>
      <c r="P11" s="722"/>
      <c r="Q11" s="217" t="s">
        <v>68</v>
      </c>
      <c r="R11" s="217" t="s">
        <v>68</v>
      </c>
      <c r="S11" s="722"/>
      <c r="T11" s="217" t="s">
        <v>68</v>
      </c>
      <c r="U11" s="217" t="s">
        <v>68</v>
      </c>
      <c r="V11" s="722"/>
      <c r="W11" s="217" t="s">
        <v>68</v>
      </c>
      <c r="X11" s="217" t="s">
        <v>68</v>
      </c>
      <c r="Y11" s="722"/>
      <c r="Z11" s="217" t="s">
        <v>68</v>
      </c>
      <c r="AA11" s="217" t="s">
        <v>68</v>
      </c>
      <c r="AB11" s="722"/>
      <c r="AC11" s="217" t="s">
        <v>68</v>
      </c>
      <c r="AD11" s="271" t="s">
        <v>68</v>
      </c>
      <c r="AE11" s="754"/>
      <c r="AF11" s="722"/>
      <c r="AG11" s="722"/>
      <c r="AH11" s="731"/>
      <c r="AI11" s="722"/>
      <c r="AJ11" s="217" t="s">
        <v>68</v>
      </c>
      <c r="AK11" s="217" t="s">
        <v>68</v>
      </c>
      <c r="AL11" s="722"/>
      <c r="AM11" s="722"/>
      <c r="AN11" s="217" t="s">
        <v>68</v>
      </c>
      <c r="AO11" s="217" t="s">
        <v>68</v>
      </c>
      <c r="AP11" s="716"/>
      <c r="AQ11" s="217" t="s">
        <v>68</v>
      </c>
      <c r="AR11" s="217" t="s">
        <v>68</v>
      </c>
      <c r="AS11" s="722"/>
      <c r="AT11" s="217" t="s">
        <v>68</v>
      </c>
      <c r="AU11" s="217" t="s">
        <v>68</v>
      </c>
      <c r="AV11" s="751"/>
      <c r="AW11" s="199"/>
      <c r="AX11" s="199"/>
      <c r="AY11" s="199"/>
      <c r="AZ11" s="726"/>
      <c r="BA11" s="726"/>
      <c r="BB11" s="760"/>
      <c r="BC11" s="767"/>
      <c r="BD11" s="767"/>
      <c r="BE11" s="767"/>
      <c r="BF11" s="767"/>
      <c r="BG11" s="767"/>
      <c r="BH11" s="767"/>
      <c r="BI11" s="767"/>
      <c r="BJ11" s="767"/>
      <c r="BK11" s="199"/>
      <c r="BL11" s="198"/>
      <c r="BM11" s="199"/>
      <c r="BN11" s="199"/>
      <c r="BO11" s="199"/>
      <c r="BP11" s="199"/>
      <c r="BQ11" s="199"/>
      <c r="BR11" s="199"/>
      <c r="BS11" s="199"/>
      <c r="BT11" s="199"/>
      <c r="BU11" s="199"/>
      <c r="BV11" s="199"/>
      <c r="BW11" s="199"/>
      <c r="BX11" s="199"/>
      <c r="BY11" s="199"/>
    </row>
    <row r="12" spans="1:77" ht="38.25" customHeight="1" thickBot="1" x14ac:dyDescent="0.25">
      <c r="B12" s="768" t="s">
        <v>69</v>
      </c>
      <c r="C12" s="769"/>
      <c r="D12" s="222"/>
      <c r="E12" s="222"/>
      <c r="F12" s="223">
        <f>SUM(整備事業合計事業費)</f>
        <v>0</v>
      </c>
      <c r="G12" s="223">
        <f>SUM(整備事業合計国庫交付金)</f>
        <v>0</v>
      </c>
      <c r="H12" s="222"/>
      <c r="I12" s="225">
        <f>SUM(整備事業除税額)</f>
        <v>0</v>
      </c>
      <c r="J12" s="225">
        <f>SUM(整備事業除税額国庫交付金)</f>
        <v>0</v>
      </c>
      <c r="K12" s="272"/>
      <c r="L12" s="273"/>
      <c r="M12" s="222"/>
      <c r="N12" s="225">
        <f>SUM(新規資材費定額事業費)</f>
        <v>0</v>
      </c>
      <c r="O12" s="224">
        <f>SUM(新規資材費定額国庫交付金)</f>
        <v>0</v>
      </c>
      <c r="P12" s="222"/>
      <c r="Q12" s="225">
        <f>SUM(新規通常事業費)</f>
        <v>0</v>
      </c>
      <c r="R12" s="224">
        <f>SUM(新規通常国庫交付金)</f>
        <v>0</v>
      </c>
      <c r="S12" s="222"/>
      <c r="T12" s="225">
        <f>SUM(再編定額事業費)</f>
        <v>0</v>
      </c>
      <c r="U12" s="224">
        <f>SUM(再編定額国庫交付金)</f>
        <v>0</v>
      </c>
      <c r="V12" s="222"/>
      <c r="W12" s="225">
        <f>SUM(再編通常事業費)</f>
        <v>0</v>
      </c>
      <c r="X12" s="224">
        <f>SUM(再編通常国庫交付金)</f>
        <v>0</v>
      </c>
      <c r="Y12" s="222"/>
      <c r="Z12" s="225">
        <f>SUM(地際定額事業費)</f>
        <v>0</v>
      </c>
      <c r="AA12" s="224">
        <f>SUM(地際定額国庫交付金)</f>
        <v>0</v>
      </c>
      <c r="AB12" s="222"/>
      <c r="AC12" s="225">
        <f>SUM(地際通常事業費)</f>
        <v>0</v>
      </c>
      <c r="AD12" s="227">
        <f>SUM(地際通常国庫交付金)</f>
        <v>0</v>
      </c>
      <c r="AE12" s="768" t="s">
        <v>69</v>
      </c>
      <c r="AF12" s="769"/>
      <c r="AG12" s="222"/>
      <c r="AH12" s="222"/>
      <c r="AI12" s="222"/>
      <c r="AJ12" s="225">
        <f>SUM(食肉施設事業費)</f>
        <v>0</v>
      </c>
      <c r="AK12" s="224">
        <f>SUM(食肉施設国庫交付金)</f>
        <v>0</v>
      </c>
      <c r="AL12" s="273"/>
      <c r="AM12" s="222"/>
      <c r="AN12" s="225">
        <f>SUM(焼却施設事業費)</f>
        <v>0</v>
      </c>
      <c r="AO12" s="223">
        <f>SUM(焼却施設国庫交付金)</f>
        <v>0</v>
      </c>
      <c r="AP12" s="272"/>
      <c r="AQ12" s="223">
        <f>SUM(高度化施設事業費)</f>
        <v>0</v>
      </c>
      <c r="AR12" s="223">
        <f>SUM(高度化施設国庫交付金)</f>
        <v>0</v>
      </c>
      <c r="AS12" s="222"/>
      <c r="AT12" s="223">
        <f>SUM(地域提案事業費)</f>
        <v>0</v>
      </c>
      <c r="AU12" s="223">
        <f>SUM(地域提案国庫交付金)</f>
        <v>0</v>
      </c>
      <c r="AV12" s="274"/>
      <c r="AZ12" s="275"/>
      <c r="BA12" s="275"/>
      <c r="BB12" s="275"/>
      <c r="BC12" s="275"/>
      <c r="BD12" s="275"/>
      <c r="BE12" s="275"/>
      <c r="BF12" s="275"/>
      <c r="BG12" s="275"/>
      <c r="BH12" s="275"/>
      <c r="BI12" s="275"/>
      <c r="BJ12" s="275"/>
    </row>
    <row r="13" spans="1:77" s="200" customFormat="1" ht="30" customHeight="1" x14ac:dyDescent="0.15">
      <c r="A13" s="237"/>
      <c r="B13" s="228"/>
      <c r="C13" s="229"/>
      <c r="D13" s="229"/>
      <c r="E13" s="229"/>
      <c r="F13" s="240">
        <f t="shared" ref="F13:G28" si="0">SUMIF($M$1:$AU$1,F$1,$M13:$AU13)</f>
        <v>0</v>
      </c>
      <c r="G13" s="240">
        <f t="shared" si="0"/>
        <v>0</v>
      </c>
      <c r="H13" s="234">
        <v>2</v>
      </c>
      <c r="I13" s="230"/>
      <c r="J13" s="230"/>
      <c r="K13" s="230"/>
      <c r="L13" s="230"/>
      <c r="M13" s="233"/>
      <c r="N13" s="230"/>
      <c r="O13" s="230"/>
      <c r="P13" s="233"/>
      <c r="Q13" s="230"/>
      <c r="R13" s="230"/>
      <c r="S13" s="233"/>
      <c r="T13" s="230"/>
      <c r="U13" s="230"/>
      <c r="V13" s="233"/>
      <c r="W13" s="230"/>
      <c r="X13" s="230"/>
      <c r="Y13" s="233"/>
      <c r="Z13" s="230"/>
      <c r="AA13" s="230"/>
      <c r="AB13" s="233"/>
      <c r="AC13" s="230"/>
      <c r="AD13" s="276"/>
      <c r="AE13" s="238">
        <f t="shared" ref="AE13:AE23" si="1">B13</f>
        <v>0</v>
      </c>
      <c r="AF13" s="239">
        <f t="shared" ref="AF13:AF23" si="2">C13</f>
        <v>0</v>
      </c>
      <c r="AG13" s="239">
        <f t="shared" ref="AG13:AG23" si="3">D13</f>
        <v>0</v>
      </c>
      <c r="AH13" s="239">
        <f t="shared" ref="AH13:AH23" si="4">E13</f>
        <v>0</v>
      </c>
      <c r="AI13" s="277"/>
      <c r="AJ13" s="242"/>
      <c r="AK13" s="242"/>
      <c r="AL13" s="242"/>
      <c r="AM13" s="242"/>
      <c r="AN13" s="242"/>
      <c r="AO13" s="242"/>
      <c r="AP13" s="278"/>
      <c r="AQ13" s="242"/>
      <c r="AR13" s="242"/>
      <c r="AS13" s="230"/>
      <c r="AT13" s="230"/>
      <c r="AU13" s="230"/>
      <c r="AV13" s="236"/>
      <c r="AW13" s="237"/>
      <c r="AX13" s="237"/>
      <c r="AY13" s="237"/>
      <c r="AZ13" s="279">
        <f>B13</f>
        <v>0</v>
      </c>
      <c r="BA13" s="279">
        <f>C13</f>
        <v>0</v>
      </c>
      <c r="BB13" s="280"/>
      <c r="BC13" s="280"/>
      <c r="BD13" s="280"/>
      <c r="BE13" s="280"/>
      <c r="BF13" s="280"/>
      <c r="BG13" s="280"/>
      <c r="BH13" s="280"/>
      <c r="BI13" s="280"/>
      <c r="BJ13" s="280"/>
      <c r="BK13" s="237"/>
      <c r="BL13" s="281"/>
      <c r="BM13" s="237"/>
      <c r="BN13" s="237"/>
      <c r="BO13" s="237"/>
      <c r="BP13" s="237"/>
      <c r="BQ13" s="237"/>
      <c r="BR13" s="237"/>
      <c r="BS13" s="237"/>
      <c r="BT13" s="237"/>
      <c r="BU13" s="237"/>
      <c r="BV13" s="237"/>
      <c r="BW13" s="237"/>
      <c r="BX13" s="237"/>
      <c r="BY13" s="237"/>
    </row>
    <row r="14" spans="1:77" s="200" customFormat="1" ht="30" customHeight="1" x14ac:dyDescent="0.15">
      <c r="A14" s="237"/>
      <c r="B14" s="244"/>
      <c r="C14" s="245"/>
      <c r="D14" s="245"/>
      <c r="E14" s="245"/>
      <c r="F14" s="253">
        <f t="shared" si="0"/>
        <v>0</v>
      </c>
      <c r="G14" s="253">
        <f t="shared" si="0"/>
        <v>0</v>
      </c>
      <c r="H14" s="248">
        <v>2</v>
      </c>
      <c r="I14" s="246"/>
      <c r="J14" s="246"/>
      <c r="K14" s="246"/>
      <c r="L14" s="246"/>
      <c r="M14" s="282"/>
      <c r="N14" s="246"/>
      <c r="O14" s="246"/>
      <c r="P14" s="282"/>
      <c r="Q14" s="246"/>
      <c r="R14" s="246"/>
      <c r="S14" s="282"/>
      <c r="T14" s="246"/>
      <c r="U14" s="246"/>
      <c r="V14" s="282"/>
      <c r="W14" s="246"/>
      <c r="X14" s="246"/>
      <c r="Y14" s="282"/>
      <c r="Z14" s="246"/>
      <c r="AA14" s="246"/>
      <c r="AB14" s="282"/>
      <c r="AC14" s="246"/>
      <c r="AD14" s="283"/>
      <c r="AE14" s="251">
        <f t="shared" si="1"/>
        <v>0</v>
      </c>
      <c r="AF14" s="252">
        <f t="shared" si="2"/>
        <v>0</v>
      </c>
      <c r="AG14" s="252">
        <f t="shared" si="3"/>
        <v>0</v>
      </c>
      <c r="AH14" s="252">
        <f t="shared" si="4"/>
        <v>0</v>
      </c>
      <c r="AI14" s="284"/>
      <c r="AJ14" s="255"/>
      <c r="AK14" s="255"/>
      <c r="AL14" s="255"/>
      <c r="AM14" s="255"/>
      <c r="AN14" s="255"/>
      <c r="AO14" s="255"/>
      <c r="AP14" s="285"/>
      <c r="AQ14" s="255"/>
      <c r="AR14" s="255"/>
      <c r="AS14" s="246"/>
      <c r="AT14" s="246"/>
      <c r="AU14" s="246"/>
      <c r="AV14" s="250"/>
      <c r="AW14" s="237"/>
      <c r="AX14" s="237"/>
      <c r="AY14" s="237"/>
      <c r="AZ14" s="279">
        <f t="shared" ref="AZ14:AZ77" si="5">B14</f>
        <v>0</v>
      </c>
      <c r="BA14" s="279">
        <f t="shared" ref="BA14:BA77" si="6">C14</f>
        <v>0</v>
      </c>
      <c r="BB14" s="280"/>
      <c r="BC14" s="280"/>
      <c r="BD14" s="280"/>
      <c r="BE14" s="280"/>
      <c r="BF14" s="280"/>
      <c r="BG14" s="280"/>
      <c r="BH14" s="280"/>
      <c r="BI14" s="280"/>
      <c r="BJ14" s="280"/>
      <c r="BK14" s="237"/>
      <c r="BL14" s="281"/>
      <c r="BM14" s="237"/>
      <c r="BN14" s="237"/>
      <c r="BO14" s="237"/>
      <c r="BP14" s="237"/>
      <c r="BQ14" s="237"/>
      <c r="BR14" s="237"/>
      <c r="BS14" s="237"/>
      <c r="BT14" s="237"/>
      <c r="BU14" s="237"/>
      <c r="BV14" s="237"/>
      <c r="BW14" s="237"/>
      <c r="BX14" s="237"/>
      <c r="BY14" s="237"/>
    </row>
    <row r="15" spans="1:77" s="200" customFormat="1" ht="30" customHeight="1" x14ac:dyDescent="0.15">
      <c r="A15" s="237"/>
      <c r="B15" s="244"/>
      <c r="C15" s="245"/>
      <c r="D15" s="245"/>
      <c r="E15" s="245"/>
      <c r="F15" s="253">
        <f t="shared" si="0"/>
        <v>0</v>
      </c>
      <c r="G15" s="253">
        <f t="shared" si="0"/>
        <v>0</v>
      </c>
      <c r="H15" s="248">
        <v>2</v>
      </c>
      <c r="I15" s="246"/>
      <c r="J15" s="246"/>
      <c r="K15" s="246"/>
      <c r="L15" s="246"/>
      <c r="M15" s="282"/>
      <c r="N15" s="246"/>
      <c r="O15" s="246"/>
      <c r="P15" s="282"/>
      <c r="Q15" s="246"/>
      <c r="R15" s="246"/>
      <c r="S15" s="282"/>
      <c r="T15" s="246"/>
      <c r="U15" s="246"/>
      <c r="V15" s="282"/>
      <c r="W15" s="246"/>
      <c r="X15" s="246"/>
      <c r="Y15" s="282"/>
      <c r="Z15" s="246"/>
      <c r="AA15" s="246"/>
      <c r="AB15" s="282"/>
      <c r="AC15" s="246"/>
      <c r="AD15" s="283"/>
      <c r="AE15" s="251">
        <f t="shared" si="1"/>
        <v>0</v>
      </c>
      <c r="AF15" s="252">
        <f t="shared" si="2"/>
        <v>0</v>
      </c>
      <c r="AG15" s="252">
        <f t="shared" si="3"/>
        <v>0</v>
      </c>
      <c r="AH15" s="252">
        <f t="shared" si="4"/>
        <v>0</v>
      </c>
      <c r="AI15" s="284"/>
      <c r="AJ15" s="255"/>
      <c r="AK15" s="255"/>
      <c r="AL15" s="255"/>
      <c r="AM15" s="255"/>
      <c r="AN15" s="255"/>
      <c r="AO15" s="255"/>
      <c r="AP15" s="285"/>
      <c r="AQ15" s="255"/>
      <c r="AR15" s="255"/>
      <c r="AS15" s="246"/>
      <c r="AT15" s="246"/>
      <c r="AU15" s="246"/>
      <c r="AV15" s="250"/>
      <c r="AW15" s="237"/>
      <c r="AX15" s="237"/>
      <c r="AY15" s="237"/>
      <c r="AZ15" s="279">
        <f t="shared" si="5"/>
        <v>0</v>
      </c>
      <c r="BA15" s="279">
        <f t="shared" si="6"/>
        <v>0</v>
      </c>
      <c r="BB15" s="280"/>
      <c r="BC15" s="280"/>
      <c r="BD15" s="280"/>
      <c r="BE15" s="280"/>
      <c r="BF15" s="280"/>
      <c r="BG15" s="280"/>
      <c r="BH15" s="280"/>
      <c r="BI15" s="280"/>
      <c r="BJ15" s="280"/>
      <c r="BK15" s="237"/>
      <c r="BL15" s="281"/>
      <c r="BM15" s="237"/>
      <c r="BN15" s="237"/>
      <c r="BO15" s="237"/>
      <c r="BP15" s="237"/>
      <c r="BQ15" s="237"/>
      <c r="BR15" s="237"/>
      <c r="BS15" s="237"/>
      <c r="BT15" s="237"/>
      <c r="BU15" s="237"/>
      <c r="BV15" s="237"/>
      <c r="BW15" s="237"/>
      <c r="BX15" s="237"/>
      <c r="BY15" s="237"/>
    </row>
    <row r="16" spans="1:77" s="200" customFormat="1" ht="30" customHeight="1" x14ac:dyDescent="0.15">
      <c r="A16" s="237"/>
      <c r="B16" s="244"/>
      <c r="C16" s="245"/>
      <c r="D16" s="245"/>
      <c r="E16" s="245"/>
      <c r="F16" s="253">
        <f t="shared" si="0"/>
        <v>0</v>
      </c>
      <c r="G16" s="253">
        <f t="shared" si="0"/>
        <v>0</v>
      </c>
      <c r="H16" s="248">
        <v>2</v>
      </c>
      <c r="I16" s="246"/>
      <c r="J16" s="246"/>
      <c r="K16" s="246"/>
      <c r="L16" s="246"/>
      <c r="M16" s="282"/>
      <c r="N16" s="246"/>
      <c r="O16" s="246"/>
      <c r="P16" s="282"/>
      <c r="Q16" s="246"/>
      <c r="R16" s="246"/>
      <c r="S16" s="282"/>
      <c r="T16" s="246"/>
      <c r="U16" s="246"/>
      <c r="V16" s="282"/>
      <c r="W16" s="246"/>
      <c r="X16" s="246"/>
      <c r="Y16" s="282"/>
      <c r="Z16" s="246"/>
      <c r="AA16" s="246"/>
      <c r="AB16" s="282"/>
      <c r="AC16" s="246"/>
      <c r="AD16" s="283"/>
      <c r="AE16" s="251">
        <f t="shared" si="1"/>
        <v>0</v>
      </c>
      <c r="AF16" s="252">
        <f t="shared" si="2"/>
        <v>0</v>
      </c>
      <c r="AG16" s="252">
        <f t="shared" si="3"/>
        <v>0</v>
      </c>
      <c r="AH16" s="252">
        <f t="shared" si="4"/>
        <v>0</v>
      </c>
      <c r="AI16" s="284"/>
      <c r="AJ16" s="255"/>
      <c r="AK16" s="255"/>
      <c r="AL16" s="255"/>
      <c r="AM16" s="255"/>
      <c r="AN16" s="255"/>
      <c r="AO16" s="255"/>
      <c r="AP16" s="285"/>
      <c r="AQ16" s="255"/>
      <c r="AR16" s="255"/>
      <c r="AS16" s="246"/>
      <c r="AT16" s="246"/>
      <c r="AU16" s="246"/>
      <c r="AV16" s="250"/>
      <c r="AW16" s="237"/>
      <c r="AX16" s="237"/>
      <c r="AY16" s="237"/>
      <c r="AZ16" s="279">
        <f t="shared" si="5"/>
        <v>0</v>
      </c>
      <c r="BA16" s="279">
        <f t="shared" si="6"/>
        <v>0</v>
      </c>
      <c r="BB16" s="280"/>
      <c r="BC16" s="280"/>
      <c r="BD16" s="280"/>
      <c r="BE16" s="280"/>
      <c r="BF16" s="280"/>
      <c r="BG16" s="280"/>
      <c r="BH16" s="280"/>
      <c r="BI16" s="280"/>
      <c r="BJ16" s="280"/>
      <c r="BK16" s="237"/>
      <c r="BL16" s="281"/>
      <c r="BM16" s="237"/>
      <c r="BN16" s="237"/>
      <c r="BO16" s="237"/>
      <c r="BP16" s="237"/>
      <c r="BQ16" s="237"/>
      <c r="BR16" s="237"/>
      <c r="BS16" s="237"/>
      <c r="BT16" s="237"/>
      <c r="BU16" s="237"/>
      <c r="BV16" s="237"/>
      <c r="BW16" s="237"/>
      <c r="BX16" s="237"/>
      <c r="BY16" s="237"/>
    </row>
    <row r="17" spans="1:77" s="200" customFormat="1" ht="30" customHeight="1" x14ac:dyDescent="0.15">
      <c r="A17" s="237"/>
      <c r="B17" s="244"/>
      <c r="C17" s="245"/>
      <c r="D17" s="245"/>
      <c r="E17" s="245"/>
      <c r="F17" s="253">
        <f t="shared" si="0"/>
        <v>0</v>
      </c>
      <c r="G17" s="253">
        <f t="shared" si="0"/>
        <v>0</v>
      </c>
      <c r="H17" s="248">
        <v>2</v>
      </c>
      <c r="I17" s="246"/>
      <c r="J17" s="246"/>
      <c r="K17" s="246"/>
      <c r="L17" s="246"/>
      <c r="M17" s="282"/>
      <c r="N17" s="246"/>
      <c r="O17" s="246"/>
      <c r="P17" s="282"/>
      <c r="Q17" s="246"/>
      <c r="R17" s="246"/>
      <c r="S17" s="282"/>
      <c r="T17" s="246"/>
      <c r="U17" s="246"/>
      <c r="V17" s="282"/>
      <c r="W17" s="246"/>
      <c r="X17" s="246"/>
      <c r="Y17" s="282"/>
      <c r="Z17" s="246"/>
      <c r="AA17" s="246"/>
      <c r="AB17" s="282"/>
      <c r="AC17" s="246"/>
      <c r="AD17" s="283"/>
      <c r="AE17" s="251">
        <f t="shared" si="1"/>
        <v>0</v>
      </c>
      <c r="AF17" s="252">
        <f t="shared" si="2"/>
        <v>0</v>
      </c>
      <c r="AG17" s="252">
        <f t="shared" si="3"/>
        <v>0</v>
      </c>
      <c r="AH17" s="252">
        <f t="shared" si="4"/>
        <v>0</v>
      </c>
      <c r="AI17" s="284"/>
      <c r="AJ17" s="255"/>
      <c r="AK17" s="255"/>
      <c r="AL17" s="255"/>
      <c r="AM17" s="255"/>
      <c r="AN17" s="255"/>
      <c r="AO17" s="255"/>
      <c r="AP17" s="285"/>
      <c r="AQ17" s="255"/>
      <c r="AR17" s="255"/>
      <c r="AS17" s="246"/>
      <c r="AT17" s="246"/>
      <c r="AU17" s="246"/>
      <c r="AV17" s="250"/>
      <c r="AW17" s="237"/>
      <c r="AX17" s="237"/>
      <c r="AY17" s="237"/>
      <c r="AZ17" s="279">
        <f t="shared" si="5"/>
        <v>0</v>
      </c>
      <c r="BA17" s="279">
        <f t="shared" si="6"/>
        <v>0</v>
      </c>
      <c r="BB17" s="280"/>
      <c r="BC17" s="280"/>
      <c r="BD17" s="280"/>
      <c r="BE17" s="280"/>
      <c r="BF17" s="280"/>
      <c r="BG17" s="280"/>
      <c r="BH17" s="280"/>
      <c r="BI17" s="280"/>
      <c r="BJ17" s="280"/>
      <c r="BK17" s="237"/>
      <c r="BL17" s="281"/>
      <c r="BM17" s="237"/>
      <c r="BN17" s="237"/>
      <c r="BO17" s="237"/>
      <c r="BP17" s="237"/>
      <c r="BQ17" s="237"/>
      <c r="BR17" s="237"/>
      <c r="BS17" s="237"/>
      <c r="BT17" s="237"/>
      <c r="BU17" s="237"/>
      <c r="BV17" s="237"/>
      <c r="BW17" s="237"/>
      <c r="BX17" s="237"/>
      <c r="BY17" s="237"/>
    </row>
    <row r="18" spans="1:77" s="200" customFormat="1" ht="30" customHeight="1" x14ac:dyDescent="0.15">
      <c r="A18" s="237"/>
      <c r="B18" s="244"/>
      <c r="C18" s="245"/>
      <c r="D18" s="245"/>
      <c r="E18" s="245"/>
      <c r="F18" s="253">
        <f t="shared" si="0"/>
        <v>0</v>
      </c>
      <c r="G18" s="253">
        <f t="shared" si="0"/>
        <v>0</v>
      </c>
      <c r="H18" s="248">
        <v>2</v>
      </c>
      <c r="I18" s="246"/>
      <c r="J18" s="246"/>
      <c r="K18" s="246"/>
      <c r="L18" s="246"/>
      <c r="M18" s="282"/>
      <c r="N18" s="246"/>
      <c r="O18" s="246"/>
      <c r="P18" s="282"/>
      <c r="Q18" s="246"/>
      <c r="R18" s="246"/>
      <c r="S18" s="282"/>
      <c r="T18" s="246"/>
      <c r="U18" s="246"/>
      <c r="V18" s="282"/>
      <c r="W18" s="246"/>
      <c r="X18" s="246"/>
      <c r="Y18" s="282"/>
      <c r="Z18" s="246"/>
      <c r="AA18" s="246"/>
      <c r="AB18" s="282"/>
      <c r="AC18" s="246"/>
      <c r="AD18" s="283"/>
      <c r="AE18" s="251">
        <f t="shared" si="1"/>
        <v>0</v>
      </c>
      <c r="AF18" s="252">
        <f t="shared" si="2"/>
        <v>0</v>
      </c>
      <c r="AG18" s="252">
        <f t="shared" si="3"/>
        <v>0</v>
      </c>
      <c r="AH18" s="252">
        <f t="shared" si="4"/>
        <v>0</v>
      </c>
      <c r="AI18" s="284"/>
      <c r="AJ18" s="255"/>
      <c r="AK18" s="255"/>
      <c r="AL18" s="255"/>
      <c r="AM18" s="255"/>
      <c r="AN18" s="255"/>
      <c r="AO18" s="255"/>
      <c r="AP18" s="285"/>
      <c r="AQ18" s="255"/>
      <c r="AR18" s="255"/>
      <c r="AS18" s="246"/>
      <c r="AT18" s="246"/>
      <c r="AU18" s="246"/>
      <c r="AV18" s="250"/>
      <c r="AW18" s="237"/>
      <c r="AX18" s="237"/>
      <c r="AY18" s="237"/>
      <c r="AZ18" s="279">
        <f t="shared" si="5"/>
        <v>0</v>
      </c>
      <c r="BA18" s="279">
        <f t="shared" si="6"/>
        <v>0</v>
      </c>
      <c r="BB18" s="280"/>
      <c r="BC18" s="280"/>
      <c r="BD18" s="280"/>
      <c r="BE18" s="280"/>
      <c r="BF18" s="280"/>
      <c r="BG18" s="280"/>
      <c r="BH18" s="280"/>
      <c r="BI18" s="280"/>
      <c r="BJ18" s="280"/>
      <c r="BK18" s="237"/>
      <c r="BL18" s="281"/>
      <c r="BM18" s="237"/>
      <c r="BN18" s="237"/>
      <c r="BO18" s="237"/>
      <c r="BP18" s="237"/>
      <c r="BQ18" s="237"/>
      <c r="BR18" s="237"/>
      <c r="BS18" s="237"/>
      <c r="BT18" s="237"/>
      <c r="BU18" s="237"/>
      <c r="BV18" s="237"/>
      <c r="BW18" s="237"/>
      <c r="BX18" s="237"/>
      <c r="BY18" s="237"/>
    </row>
    <row r="19" spans="1:77" s="200" customFormat="1" ht="30" customHeight="1" x14ac:dyDescent="0.15">
      <c r="A19" s="237"/>
      <c r="B19" s="244"/>
      <c r="C19" s="245"/>
      <c r="D19" s="245"/>
      <c r="E19" s="245"/>
      <c r="F19" s="253">
        <f>SUMIF($M$1:$AU$1,F$1,$M19:$AU19)</f>
        <v>0</v>
      </c>
      <c r="G19" s="253">
        <f t="shared" si="0"/>
        <v>0</v>
      </c>
      <c r="H19" s="248">
        <v>2</v>
      </c>
      <c r="I19" s="246"/>
      <c r="J19" s="246"/>
      <c r="K19" s="246"/>
      <c r="L19" s="246"/>
      <c r="M19" s="282"/>
      <c r="N19" s="246"/>
      <c r="O19" s="246"/>
      <c r="P19" s="282"/>
      <c r="Q19" s="246"/>
      <c r="R19" s="246"/>
      <c r="S19" s="282"/>
      <c r="T19" s="246"/>
      <c r="U19" s="246"/>
      <c r="V19" s="282"/>
      <c r="W19" s="246"/>
      <c r="X19" s="246"/>
      <c r="Y19" s="282"/>
      <c r="Z19" s="246"/>
      <c r="AA19" s="246"/>
      <c r="AB19" s="282"/>
      <c r="AC19" s="246"/>
      <c r="AD19" s="283"/>
      <c r="AE19" s="251">
        <f t="shared" si="1"/>
        <v>0</v>
      </c>
      <c r="AF19" s="252">
        <f t="shared" si="2"/>
        <v>0</v>
      </c>
      <c r="AG19" s="252">
        <f t="shared" si="3"/>
        <v>0</v>
      </c>
      <c r="AH19" s="252">
        <f t="shared" si="4"/>
        <v>0</v>
      </c>
      <c r="AI19" s="284"/>
      <c r="AJ19" s="255"/>
      <c r="AK19" s="255"/>
      <c r="AL19" s="255"/>
      <c r="AM19" s="255"/>
      <c r="AN19" s="255"/>
      <c r="AO19" s="255"/>
      <c r="AP19" s="285"/>
      <c r="AQ19" s="255"/>
      <c r="AR19" s="255"/>
      <c r="AS19" s="246"/>
      <c r="AT19" s="246"/>
      <c r="AU19" s="246"/>
      <c r="AV19" s="250"/>
      <c r="AW19" s="237"/>
      <c r="AX19" s="237"/>
      <c r="AY19" s="237"/>
      <c r="AZ19" s="279">
        <f t="shared" si="5"/>
        <v>0</v>
      </c>
      <c r="BA19" s="279">
        <f t="shared" si="6"/>
        <v>0</v>
      </c>
      <c r="BB19" s="280"/>
      <c r="BC19" s="280"/>
      <c r="BD19" s="280"/>
      <c r="BE19" s="280"/>
      <c r="BF19" s="280"/>
      <c r="BG19" s="280"/>
      <c r="BH19" s="280"/>
      <c r="BI19" s="280"/>
      <c r="BJ19" s="280"/>
      <c r="BK19" s="237"/>
      <c r="BL19" s="281"/>
      <c r="BM19" s="237"/>
      <c r="BN19" s="237"/>
      <c r="BO19" s="237"/>
      <c r="BP19" s="237"/>
      <c r="BQ19" s="237"/>
      <c r="BR19" s="237"/>
      <c r="BS19" s="237"/>
      <c r="BT19" s="237"/>
      <c r="BU19" s="237"/>
      <c r="BV19" s="237"/>
      <c r="BW19" s="237"/>
      <c r="BX19" s="237"/>
      <c r="BY19" s="237"/>
    </row>
    <row r="20" spans="1:77" s="200" customFormat="1" ht="30" customHeight="1" x14ac:dyDescent="0.15">
      <c r="A20" s="237"/>
      <c r="B20" s="244"/>
      <c r="C20" s="245"/>
      <c r="D20" s="245"/>
      <c r="E20" s="245"/>
      <c r="F20" s="253">
        <f t="shared" si="0"/>
        <v>0</v>
      </c>
      <c r="G20" s="253">
        <f t="shared" si="0"/>
        <v>0</v>
      </c>
      <c r="H20" s="248">
        <v>2</v>
      </c>
      <c r="I20" s="246"/>
      <c r="J20" s="246"/>
      <c r="K20" s="246"/>
      <c r="L20" s="246"/>
      <c r="M20" s="282"/>
      <c r="N20" s="246"/>
      <c r="O20" s="246"/>
      <c r="P20" s="282"/>
      <c r="Q20" s="246"/>
      <c r="R20" s="246"/>
      <c r="S20" s="282"/>
      <c r="T20" s="246"/>
      <c r="U20" s="246"/>
      <c r="V20" s="282"/>
      <c r="W20" s="246"/>
      <c r="X20" s="246"/>
      <c r="Y20" s="282"/>
      <c r="Z20" s="246"/>
      <c r="AA20" s="246"/>
      <c r="AB20" s="282"/>
      <c r="AC20" s="246"/>
      <c r="AD20" s="283"/>
      <c r="AE20" s="251">
        <f t="shared" si="1"/>
        <v>0</v>
      </c>
      <c r="AF20" s="252">
        <f t="shared" si="2"/>
        <v>0</v>
      </c>
      <c r="AG20" s="252">
        <f t="shared" si="3"/>
        <v>0</v>
      </c>
      <c r="AH20" s="252">
        <f t="shared" si="4"/>
        <v>0</v>
      </c>
      <c r="AI20" s="284"/>
      <c r="AJ20" s="255"/>
      <c r="AK20" s="255"/>
      <c r="AL20" s="255"/>
      <c r="AM20" s="255"/>
      <c r="AN20" s="255"/>
      <c r="AO20" s="255"/>
      <c r="AP20" s="285"/>
      <c r="AQ20" s="255"/>
      <c r="AR20" s="255"/>
      <c r="AS20" s="246"/>
      <c r="AT20" s="246"/>
      <c r="AU20" s="246"/>
      <c r="AV20" s="250"/>
      <c r="AW20" s="237"/>
      <c r="AX20" s="237"/>
      <c r="AY20" s="237"/>
      <c r="AZ20" s="279">
        <f t="shared" si="5"/>
        <v>0</v>
      </c>
      <c r="BA20" s="279">
        <f t="shared" si="6"/>
        <v>0</v>
      </c>
      <c r="BB20" s="280"/>
      <c r="BC20" s="280"/>
      <c r="BD20" s="280"/>
      <c r="BE20" s="280"/>
      <c r="BF20" s="280"/>
      <c r="BG20" s="280"/>
      <c r="BH20" s="280"/>
      <c r="BI20" s="280"/>
      <c r="BJ20" s="280"/>
      <c r="BK20" s="237"/>
      <c r="BL20" s="281"/>
      <c r="BM20" s="237"/>
      <c r="BN20" s="237"/>
      <c r="BO20" s="237"/>
      <c r="BP20" s="237"/>
      <c r="BQ20" s="237"/>
      <c r="BR20" s="237"/>
      <c r="BS20" s="237"/>
      <c r="BT20" s="237"/>
      <c r="BU20" s="237"/>
      <c r="BV20" s="237"/>
      <c r="BW20" s="237"/>
      <c r="BX20" s="237"/>
      <c r="BY20" s="237"/>
    </row>
    <row r="21" spans="1:77" s="200" customFormat="1" ht="30" customHeight="1" x14ac:dyDescent="0.15">
      <c r="A21" s="237"/>
      <c r="B21" s="244"/>
      <c r="C21" s="245"/>
      <c r="D21" s="245"/>
      <c r="E21" s="245"/>
      <c r="F21" s="253">
        <f t="shared" si="0"/>
        <v>0</v>
      </c>
      <c r="G21" s="253">
        <f t="shared" si="0"/>
        <v>0</v>
      </c>
      <c r="H21" s="248">
        <v>2</v>
      </c>
      <c r="I21" s="246"/>
      <c r="J21" s="246"/>
      <c r="K21" s="246"/>
      <c r="L21" s="246"/>
      <c r="M21" s="282"/>
      <c r="N21" s="246"/>
      <c r="O21" s="246"/>
      <c r="P21" s="282"/>
      <c r="Q21" s="246"/>
      <c r="R21" s="246"/>
      <c r="S21" s="282"/>
      <c r="T21" s="246"/>
      <c r="U21" s="246"/>
      <c r="V21" s="282"/>
      <c r="W21" s="246"/>
      <c r="X21" s="246"/>
      <c r="Y21" s="282"/>
      <c r="Z21" s="246"/>
      <c r="AA21" s="246"/>
      <c r="AB21" s="282"/>
      <c r="AC21" s="246"/>
      <c r="AD21" s="283"/>
      <c r="AE21" s="251">
        <f t="shared" si="1"/>
        <v>0</v>
      </c>
      <c r="AF21" s="252">
        <f t="shared" si="2"/>
        <v>0</v>
      </c>
      <c r="AG21" s="252">
        <f t="shared" si="3"/>
        <v>0</v>
      </c>
      <c r="AH21" s="252">
        <f t="shared" si="4"/>
        <v>0</v>
      </c>
      <c r="AI21" s="284"/>
      <c r="AJ21" s="255"/>
      <c r="AK21" s="255"/>
      <c r="AL21" s="255"/>
      <c r="AM21" s="255"/>
      <c r="AN21" s="255"/>
      <c r="AO21" s="255"/>
      <c r="AP21" s="285"/>
      <c r="AQ21" s="255"/>
      <c r="AR21" s="255"/>
      <c r="AS21" s="246"/>
      <c r="AT21" s="246"/>
      <c r="AU21" s="246"/>
      <c r="AV21" s="250"/>
      <c r="AW21" s="237"/>
      <c r="AX21" s="237"/>
      <c r="AY21" s="237"/>
      <c r="AZ21" s="279">
        <f t="shared" si="5"/>
        <v>0</v>
      </c>
      <c r="BA21" s="279">
        <f t="shared" si="6"/>
        <v>0</v>
      </c>
      <c r="BB21" s="280"/>
      <c r="BC21" s="280"/>
      <c r="BD21" s="280"/>
      <c r="BE21" s="280"/>
      <c r="BF21" s="280"/>
      <c r="BG21" s="280"/>
      <c r="BH21" s="280"/>
      <c r="BI21" s="280"/>
      <c r="BJ21" s="280"/>
      <c r="BK21" s="237"/>
      <c r="BL21" s="281"/>
      <c r="BM21" s="237"/>
      <c r="BN21" s="237"/>
      <c r="BO21" s="237"/>
      <c r="BP21" s="237"/>
      <c r="BQ21" s="237"/>
      <c r="BR21" s="237"/>
      <c r="BS21" s="237"/>
      <c r="BT21" s="237"/>
      <c r="BU21" s="237"/>
      <c r="BV21" s="237"/>
      <c r="BW21" s="237"/>
      <c r="BX21" s="237"/>
      <c r="BY21" s="237"/>
    </row>
    <row r="22" spans="1:77" s="200" customFormat="1" ht="30" customHeight="1" x14ac:dyDescent="0.15">
      <c r="A22" s="237"/>
      <c r="B22" s="244"/>
      <c r="C22" s="245"/>
      <c r="D22" s="245"/>
      <c r="E22" s="245"/>
      <c r="F22" s="286">
        <f t="shared" si="0"/>
        <v>0</v>
      </c>
      <c r="G22" s="286">
        <f t="shared" si="0"/>
        <v>0</v>
      </c>
      <c r="H22" s="248">
        <v>2</v>
      </c>
      <c r="I22" s="246"/>
      <c r="J22" s="246"/>
      <c r="K22" s="246"/>
      <c r="L22" s="246"/>
      <c r="M22" s="282"/>
      <c r="N22" s="246"/>
      <c r="O22" s="246"/>
      <c r="P22" s="282"/>
      <c r="Q22" s="246"/>
      <c r="R22" s="246"/>
      <c r="S22" s="282"/>
      <c r="T22" s="246"/>
      <c r="U22" s="246"/>
      <c r="V22" s="282"/>
      <c r="W22" s="246"/>
      <c r="X22" s="246"/>
      <c r="Y22" s="282"/>
      <c r="Z22" s="246"/>
      <c r="AA22" s="246"/>
      <c r="AB22" s="282"/>
      <c r="AC22" s="246"/>
      <c r="AD22" s="283"/>
      <c r="AE22" s="251">
        <f t="shared" si="1"/>
        <v>0</v>
      </c>
      <c r="AF22" s="252">
        <f t="shared" si="2"/>
        <v>0</v>
      </c>
      <c r="AG22" s="252">
        <f t="shared" si="3"/>
        <v>0</v>
      </c>
      <c r="AH22" s="252">
        <f t="shared" si="4"/>
        <v>0</v>
      </c>
      <c r="AI22" s="284"/>
      <c r="AJ22" s="255"/>
      <c r="AK22" s="255"/>
      <c r="AL22" s="255"/>
      <c r="AM22" s="255"/>
      <c r="AN22" s="255"/>
      <c r="AO22" s="255"/>
      <c r="AP22" s="285"/>
      <c r="AQ22" s="255"/>
      <c r="AR22" s="255"/>
      <c r="AS22" s="246"/>
      <c r="AT22" s="246"/>
      <c r="AU22" s="246"/>
      <c r="AV22" s="250"/>
      <c r="AW22" s="237"/>
      <c r="AX22" s="237"/>
      <c r="AY22" s="237"/>
      <c r="AZ22" s="279">
        <f t="shared" si="5"/>
        <v>0</v>
      </c>
      <c r="BA22" s="279">
        <f t="shared" si="6"/>
        <v>0</v>
      </c>
      <c r="BB22" s="280"/>
      <c r="BC22" s="280"/>
      <c r="BD22" s="280"/>
      <c r="BE22" s="280"/>
      <c r="BF22" s="280"/>
      <c r="BG22" s="280"/>
      <c r="BH22" s="280"/>
      <c r="BI22" s="280"/>
      <c r="BJ22" s="280"/>
      <c r="BK22" s="237"/>
      <c r="BL22" s="281"/>
      <c r="BM22" s="237"/>
      <c r="BN22" s="237"/>
      <c r="BO22" s="237"/>
      <c r="BP22" s="237"/>
      <c r="BQ22" s="237"/>
      <c r="BR22" s="237"/>
      <c r="BS22" s="237"/>
      <c r="BT22" s="237"/>
      <c r="BU22" s="237"/>
      <c r="BV22" s="237"/>
      <c r="BW22" s="237"/>
      <c r="BX22" s="237"/>
      <c r="BY22" s="237"/>
    </row>
    <row r="23" spans="1:77" s="200" customFormat="1" ht="30" customHeight="1" x14ac:dyDescent="0.15">
      <c r="A23" s="237"/>
      <c r="B23" s="244"/>
      <c r="C23" s="245"/>
      <c r="D23" s="245"/>
      <c r="E23" s="287"/>
      <c r="F23" s="253">
        <f t="shared" si="0"/>
        <v>0</v>
      </c>
      <c r="G23" s="253">
        <f t="shared" si="0"/>
        <v>0</v>
      </c>
      <c r="H23" s="288">
        <v>2</v>
      </c>
      <c r="I23" s="246"/>
      <c r="J23" s="246"/>
      <c r="K23" s="246"/>
      <c r="L23" s="246"/>
      <c r="M23" s="282"/>
      <c r="N23" s="246"/>
      <c r="O23" s="246"/>
      <c r="P23" s="282"/>
      <c r="Q23" s="246"/>
      <c r="R23" s="246"/>
      <c r="S23" s="282"/>
      <c r="T23" s="246"/>
      <c r="U23" s="246"/>
      <c r="V23" s="282"/>
      <c r="W23" s="246"/>
      <c r="X23" s="246"/>
      <c r="Y23" s="282"/>
      <c r="Z23" s="246"/>
      <c r="AA23" s="246"/>
      <c r="AB23" s="282"/>
      <c r="AC23" s="246"/>
      <c r="AD23" s="283"/>
      <c r="AE23" s="251">
        <f t="shared" si="1"/>
        <v>0</v>
      </c>
      <c r="AF23" s="252">
        <f t="shared" si="2"/>
        <v>0</v>
      </c>
      <c r="AG23" s="252">
        <f t="shared" si="3"/>
        <v>0</v>
      </c>
      <c r="AH23" s="252">
        <f t="shared" si="4"/>
        <v>0</v>
      </c>
      <c r="AI23" s="284"/>
      <c r="AJ23" s="255"/>
      <c r="AK23" s="255"/>
      <c r="AL23" s="255"/>
      <c r="AM23" s="255"/>
      <c r="AN23" s="255"/>
      <c r="AO23" s="255"/>
      <c r="AP23" s="285"/>
      <c r="AQ23" s="255"/>
      <c r="AR23" s="255"/>
      <c r="AS23" s="246"/>
      <c r="AT23" s="246"/>
      <c r="AU23" s="246"/>
      <c r="AV23" s="250"/>
      <c r="AW23" s="237"/>
      <c r="AX23" s="237"/>
      <c r="AY23" s="237"/>
      <c r="AZ23" s="279">
        <f t="shared" si="5"/>
        <v>0</v>
      </c>
      <c r="BA23" s="279">
        <f t="shared" si="6"/>
        <v>0</v>
      </c>
      <c r="BB23" s="280"/>
      <c r="BC23" s="280"/>
      <c r="BD23" s="280"/>
      <c r="BE23" s="280"/>
      <c r="BF23" s="280"/>
      <c r="BG23" s="280"/>
      <c r="BH23" s="280"/>
      <c r="BI23" s="280"/>
      <c r="BJ23" s="280"/>
      <c r="BK23" s="237"/>
      <c r="BL23" s="281"/>
      <c r="BM23" s="237"/>
      <c r="BN23" s="237"/>
      <c r="BO23" s="237"/>
      <c r="BP23" s="237"/>
      <c r="BQ23" s="237"/>
      <c r="BR23" s="237"/>
      <c r="BS23" s="237"/>
      <c r="BT23" s="237"/>
      <c r="BU23" s="237"/>
      <c r="BV23" s="237"/>
      <c r="BW23" s="237"/>
      <c r="BX23" s="237"/>
      <c r="BY23" s="237"/>
    </row>
    <row r="24" spans="1:77" x14ac:dyDescent="0.2">
      <c r="F24" s="258">
        <f t="shared" si="0"/>
        <v>0</v>
      </c>
      <c r="G24" s="258">
        <f t="shared" si="0"/>
        <v>0</v>
      </c>
      <c r="H24" s="175">
        <v>2</v>
      </c>
      <c r="AF24" s="289"/>
      <c r="AG24" s="290"/>
      <c r="AH24" s="290"/>
      <c r="AI24" s="290"/>
      <c r="AJ24" s="290"/>
      <c r="AK24" s="290"/>
      <c r="AL24" s="290"/>
      <c r="AM24" s="290"/>
      <c r="AN24" s="290"/>
      <c r="AO24" s="290"/>
      <c r="AP24" s="290"/>
      <c r="AQ24" s="290"/>
      <c r="AR24" s="290"/>
      <c r="AS24" s="290"/>
      <c r="AT24" s="290"/>
      <c r="AU24" s="290"/>
      <c r="AV24" s="290"/>
      <c r="AW24" s="290"/>
      <c r="AX24" s="290"/>
      <c r="AY24" s="290"/>
      <c r="AZ24" s="291">
        <f t="shared" si="5"/>
        <v>0</v>
      </c>
      <c r="BA24" s="291">
        <f t="shared" si="6"/>
        <v>0</v>
      </c>
      <c r="BB24" s="292"/>
      <c r="BC24" s="292"/>
      <c r="BD24" s="292"/>
      <c r="BE24" s="292"/>
      <c r="BF24" s="292"/>
      <c r="BG24" s="292"/>
      <c r="BH24" s="292"/>
      <c r="BI24" s="292"/>
      <c r="BJ24" s="292"/>
    </row>
    <row r="25" spans="1:77" x14ac:dyDescent="0.2">
      <c r="F25" s="258">
        <f t="shared" si="0"/>
        <v>0</v>
      </c>
      <c r="G25" s="258">
        <f t="shared" si="0"/>
        <v>0</v>
      </c>
      <c r="H25" s="175">
        <v>2</v>
      </c>
      <c r="AZ25" s="293">
        <f t="shared" si="5"/>
        <v>0</v>
      </c>
      <c r="BA25" s="293">
        <f t="shared" si="6"/>
        <v>0</v>
      </c>
    </row>
    <row r="26" spans="1:77" x14ac:dyDescent="0.2">
      <c r="F26" s="258">
        <f t="shared" si="0"/>
        <v>0</v>
      </c>
      <c r="G26" s="258">
        <f t="shared" si="0"/>
        <v>0</v>
      </c>
      <c r="H26" s="175">
        <v>2</v>
      </c>
      <c r="AZ26" s="293">
        <f t="shared" si="5"/>
        <v>0</v>
      </c>
      <c r="BA26" s="293">
        <f t="shared" si="6"/>
        <v>0</v>
      </c>
    </row>
    <row r="27" spans="1:77" x14ac:dyDescent="0.2">
      <c r="F27" s="258">
        <f t="shared" si="0"/>
        <v>0</v>
      </c>
      <c r="G27" s="258">
        <f t="shared" si="0"/>
        <v>0</v>
      </c>
      <c r="H27" s="175">
        <v>2</v>
      </c>
      <c r="AZ27" s="293">
        <f t="shared" si="5"/>
        <v>0</v>
      </c>
      <c r="BA27" s="293">
        <f t="shared" si="6"/>
        <v>0</v>
      </c>
    </row>
    <row r="28" spans="1:77" x14ac:dyDescent="0.2">
      <c r="F28" s="258">
        <f t="shared" si="0"/>
        <v>0</v>
      </c>
      <c r="G28" s="258">
        <f t="shared" si="0"/>
        <v>0</v>
      </c>
      <c r="H28" s="175">
        <v>2</v>
      </c>
      <c r="AZ28" s="293">
        <f t="shared" si="5"/>
        <v>0</v>
      </c>
      <c r="BA28" s="293">
        <f t="shared" si="6"/>
        <v>0</v>
      </c>
    </row>
    <row r="29" spans="1:77" x14ac:dyDescent="0.2">
      <c r="F29" s="258">
        <f t="shared" ref="F29:G92" si="7">SUMIF($M$1:$AU$1,F$1,$M29:$AU29)</f>
        <v>0</v>
      </c>
      <c r="G29" s="258">
        <f t="shared" si="7"/>
        <v>0</v>
      </c>
      <c r="H29" s="175">
        <v>2</v>
      </c>
      <c r="AZ29" s="293">
        <f t="shared" si="5"/>
        <v>0</v>
      </c>
      <c r="BA29" s="293">
        <f t="shared" si="6"/>
        <v>0</v>
      </c>
    </row>
    <row r="30" spans="1:77" x14ac:dyDescent="0.2">
      <c r="F30" s="258">
        <f t="shared" si="7"/>
        <v>0</v>
      </c>
      <c r="G30" s="258">
        <f t="shared" si="7"/>
        <v>0</v>
      </c>
      <c r="H30" s="175">
        <v>2</v>
      </c>
      <c r="AZ30" s="293">
        <f t="shared" si="5"/>
        <v>0</v>
      </c>
      <c r="BA30" s="293">
        <f t="shared" si="6"/>
        <v>0</v>
      </c>
    </row>
    <row r="31" spans="1:77" x14ac:dyDescent="0.2">
      <c r="F31" s="258">
        <f t="shared" si="7"/>
        <v>0</v>
      </c>
      <c r="G31" s="258">
        <f t="shared" si="7"/>
        <v>0</v>
      </c>
      <c r="H31" s="175">
        <v>2</v>
      </c>
      <c r="AZ31" s="293">
        <f t="shared" si="5"/>
        <v>0</v>
      </c>
      <c r="BA31" s="293">
        <f t="shared" si="6"/>
        <v>0</v>
      </c>
    </row>
    <row r="32" spans="1:77" x14ac:dyDescent="0.2">
      <c r="F32" s="258">
        <f t="shared" si="7"/>
        <v>0</v>
      </c>
      <c r="G32" s="258">
        <f t="shared" si="7"/>
        <v>0</v>
      </c>
      <c r="H32" s="175">
        <v>2</v>
      </c>
      <c r="AZ32" s="293">
        <f t="shared" si="5"/>
        <v>0</v>
      </c>
      <c r="BA32" s="293">
        <f t="shared" si="6"/>
        <v>0</v>
      </c>
    </row>
    <row r="33" spans="6:53" x14ac:dyDescent="0.2">
      <c r="F33" s="258">
        <f t="shared" si="7"/>
        <v>0</v>
      </c>
      <c r="G33" s="258">
        <f t="shared" si="7"/>
        <v>0</v>
      </c>
      <c r="H33" s="175">
        <v>2</v>
      </c>
      <c r="AZ33" s="293">
        <f t="shared" si="5"/>
        <v>0</v>
      </c>
      <c r="BA33" s="293">
        <f t="shared" si="6"/>
        <v>0</v>
      </c>
    </row>
    <row r="34" spans="6:53" x14ac:dyDescent="0.2">
      <c r="F34" s="258">
        <f t="shared" si="7"/>
        <v>0</v>
      </c>
      <c r="G34" s="258">
        <f t="shared" si="7"/>
        <v>0</v>
      </c>
      <c r="H34" s="175">
        <v>2</v>
      </c>
      <c r="AZ34" s="293">
        <f t="shared" si="5"/>
        <v>0</v>
      </c>
      <c r="BA34" s="293">
        <f t="shared" si="6"/>
        <v>0</v>
      </c>
    </row>
    <row r="35" spans="6:53" x14ac:dyDescent="0.2">
      <c r="F35" s="258">
        <f t="shared" si="7"/>
        <v>0</v>
      </c>
      <c r="G35" s="258">
        <f t="shared" si="7"/>
        <v>0</v>
      </c>
      <c r="H35" s="175">
        <v>2</v>
      </c>
      <c r="AZ35" s="293">
        <f t="shared" si="5"/>
        <v>0</v>
      </c>
      <c r="BA35" s="293">
        <f t="shared" si="6"/>
        <v>0</v>
      </c>
    </row>
    <row r="36" spans="6:53" x14ac:dyDescent="0.2">
      <c r="F36" s="258">
        <f t="shared" si="7"/>
        <v>0</v>
      </c>
      <c r="G36" s="258">
        <f t="shared" si="7"/>
        <v>0</v>
      </c>
      <c r="H36" s="175">
        <v>2</v>
      </c>
      <c r="AZ36" s="293">
        <f t="shared" si="5"/>
        <v>0</v>
      </c>
      <c r="BA36" s="293">
        <f t="shared" si="6"/>
        <v>0</v>
      </c>
    </row>
    <row r="37" spans="6:53" x14ac:dyDescent="0.2">
      <c r="F37" s="258">
        <f t="shared" si="7"/>
        <v>0</v>
      </c>
      <c r="G37" s="258">
        <f t="shared" si="7"/>
        <v>0</v>
      </c>
      <c r="H37" s="175">
        <v>2</v>
      </c>
      <c r="AZ37" s="293">
        <f t="shared" si="5"/>
        <v>0</v>
      </c>
      <c r="BA37" s="293">
        <f t="shared" si="6"/>
        <v>0</v>
      </c>
    </row>
    <row r="38" spans="6:53" x14ac:dyDescent="0.2">
      <c r="F38" s="258">
        <f t="shared" si="7"/>
        <v>0</v>
      </c>
      <c r="G38" s="258">
        <f t="shared" si="7"/>
        <v>0</v>
      </c>
      <c r="H38" s="175">
        <v>2</v>
      </c>
      <c r="AZ38" s="293">
        <f t="shared" si="5"/>
        <v>0</v>
      </c>
      <c r="BA38" s="293">
        <f t="shared" si="6"/>
        <v>0</v>
      </c>
    </row>
    <row r="39" spans="6:53" x14ac:dyDescent="0.2">
      <c r="F39" s="258">
        <f t="shared" si="7"/>
        <v>0</v>
      </c>
      <c r="G39" s="258">
        <f t="shared" si="7"/>
        <v>0</v>
      </c>
      <c r="H39" s="175">
        <v>2</v>
      </c>
      <c r="AZ39" s="293">
        <f t="shared" si="5"/>
        <v>0</v>
      </c>
      <c r="BA39" s="293">
        <f t="shared" si="6"/>
        <v>0</v>
      </c>
    </row>
    <row r="40" spans="6:53" x14ac:dyDescent="0.2">
      <c r="F40" s="258">
        <f t="shared" si="7"/>
        <v>0</v>
      </c>
      <c r="G40" s="258">
        <f t="shared" si="7"/>
        <v>0</v>
      </c>
      <c r="H40" s="175">
        <v>2</v>
      </c>
      <c r="AZ40" s="293">
        <f t="shared" si="5"/>
        <v>0</v>
      </c>
      <c r="BA40" s="293">
        <f t="shared" si="6"/>
        <v>0</v>
      </c>
    </row>
    <row r="41" spans="6:53" x14ac:dyDescent="0.2">
      <c r="F41" s="258">
        <f t="shared" si="7"/>
        <v>0</v>
      </c>
      <c r="G41" s="258">
        <f t="shared" si="7"/>
        <v>0</v>
      </c>
      <c r="H41" s="175">
        <v>2</v>
      </c>
      <c r="AZ41" s="293">
        <f t="shared" si="5"/>
        <v>0</v>
      </c>
      <c r="BA41" s="293">
        <f t="shared" si="6"/>
        <v>0</v>
      </c>
    </row>
    <row r="42" spans="6:53" x14ac:dyDescent="0.2">
      <c r="F42" s="258">
        <f t="shared" si="7"/>
        <v>0</v>
      </c>
      <c r="G42" s="258">
        <f t="shared" si="7"/>
        <v>0</v>
      </c>
      <c r="H42" s="175">
        <v>2</v>
      </c>
      <c r="AZ42" s="293">
        <f t="shared" si="5"/>
        <v>0</v>
      </c>
      <c r="BA42" s="293">
        <f t="shared" si="6"/>
        <v>0</v>
      </c>
    </row>
    <row r="43" spans="6:53" x14ac:dyDescent="0.2">
      <c r="F43" s="258">
        <f t="shared" si="7"/>
        <v>0</v>
      </c>
      <c r="G43" s="258">
        <f t="shared" si="7"/>
        <v>0</v>
      </c>
      <c r="H43" s="175">
        <v>2</v>
      </c>
      <c r="AZ43" s="293">
        <f t="shared" si="5"/>
        <v>0</v>
      </c>
      <c r="BA43" s="293">
        <f t="shared" si="6"/>
        <v>0</v>
      </c>
    </row>
    <row r="44" spans="6:53" x14ac:dyDescent="0.2">
      <c r="F44" s="258">
        <f t="shared" si="7"/>
        <v>0</v>
      </c>
      <c r="G44" s="258">
        <f t="shared" si="7"/>
        <v>0</v>
      </c>
      <c r="H44" s="175">
        <v>2</v>
      </c>
      <c r="AZ44" s="293">
        <f t="shared" si="5"/>
        <v>0</v>
      </c>
      <c r="BA44" s="293">
        <f t="shared" si="6"/>
        <v>0</v>
      </c>
    </row>
    <row r="45" spans="6:53" x14ac:dyDescent="0.2">
      <c r="F45" s="258">
        <f t="shared" si="7"/>
        <v>0</v>
      </c>
      <c r="G45" s="258">
        <f t="shared" si="7"/>
        <v>0</v>
      </c>
      <c r="H45" s="175">
        <v>2</v>
      </c>
      <c r="AZ45" s="293">
        <f t="shared" si="5"/>
        <v>0</v>
      </c>
      <c r="BA45" s="293">
        <f t="shared" si="6"/>
        <v>0</v>
      </c>
    </row>
    <row r="46" spans="6:53" x14ac:dyDescent="0.2">
      <c r="F46" s="258">
        <f t="shared" si="7"/>
        <v>0</v>
      </c>
      <c r="G46" s="258">
        <f t="shared" si="7"/>
        <v>0</v>
      </c>
      <c r="H46" s="175">
        <v>2</v>
      </c>
      <c r="AZ46" s="293">
        <f t="shared" si="5"/>
        <v>0</v>
      </c>
      <c r="BA46" s="293">
        <f t="shared" si="6"/>
        <v>0</v>
      </c>
    </row>
    <row r="47" spans="6:53" x14ac:dyDescent="0.2">
      <c r="F47" s="258">
        <f t="shared" si="7"/>
        <v>0</v>
      </c>
      <c r="G47" s="258">
        <f t="shared" si="7"/>
        <v>0</v>
      </c>
      <c r="H47" s="175">
        <v>2</v>
      </c>
      <c r="AZ47" s="293">
        <f t="shared" si="5"/>
        <v>0</v>
      </c>
      <c r="BA47" s="293">
        <f t="shared" si="6"/>
        <v>0</v>
      </c>
    </row>
    <row r="48" spans="6:53" x14ac:dyDescent="0.2">
      <c r="F48" s="258">
        <f t="shared" si="7"/>
        <v>0</v>
      </c>
      <c r="G48" s="258">
        <f t="shared" si="7"/>
        <v>0</v>
      </c>
      <c r="H48" s="175">
        <v>2</v>
      </c>
      <c r="AZ48" s="293">
        <f t="shared" si="5"/>
        <v>0</v>
      </c>
      <c r="BA48" s="293">
        <f t="shared" si="6"/>
        <v>0</v>
      </c>
    </row>
    <row r="49" spans="6:53" x14ac:dyDescent="0.2">
      <c r="F49" s="258">
        <f t="shared" si="7"/>
        <v>0</v>
      </c>
      <c r="G49" s="258">
        <f t="shared" si="7"/>
        <v>0</v>
      </c>
      <c r="H49" s="175">
        <v>2</v>
      </c>
      <c r="AZ49" s="293">
        <f t="shared" si="5"/>
        <v>0</v>
      </c>
      <c r="BA49" s="293">
        <f t="shared" si="6"/>
        <v>0</v>
      </c>
    </row>
    <row r="50" spans="6:53" x14ac:dyDescent="0.2">
      <c r="F50" s="258">
        <f t="shared" si="7"/>
        <v>0</v>
      </c>
      <c r="G50" s="258">
        <f t="shared" si="7"/>
        <v>0</v>
      </c>
      <c r="H50" s="175">
        <v>2</v>
      </c>
      <c r="AZ50" s="293">
        <f t="shared" si="5"/>
        <v>0</v>
      </c>
      <c r="BA50" s="293">
        <f t="shared" si="6"/>
        <v>0</v>
      </c>
    </row>
    <row r="51" spans="6:53" x14ac:dyDescent="0.2">
      <c r="F51" s="258">
        <f t="shared" si="7"/>
        <v>0</v>
      </c>
      <c r="G51" s="258">
        <f t="shared" si="7"/>
        <v>0</v>
      </c>
      <c r="H51" s="175">
        <v>2</v>
      </c>
      <c r="AZ51" s="293">
        <f t="shared" si="5"/>
        <v>0</v>
      </c>
      <c r="BA51" s="293">
        <f t="shared" si="6"/>
        <v>0</v>
      </c>
    </row>
    <row r="52" spans="6:53" x14ac:dyDescent="0.2">
      <c r="F52" s="258">
        <f t="shared" si="7"/>
        <v>0</v>
      </c>
      <c r="G52" s="258">
        <f t="shared" si="7"/>
        <v>0</v>
      </c>
      <c r="H52" s="175">
        <v>2</v>
      </c>
      <c r="AZ52" s="293">
        <f t="shared" si="5"/>
        <v>0</v>
      </c>
      <c r="BA52" s="293">
        <f t="shared" si="6"/>
        <v>0</v>
      </c>
    </row>
    <row r="53" spans="6:53" x14ac:dyDescent="0.2">
      <c r="F53" s="258">
        <f t="shared" si="7"/>
        <v>0</v>
      </c>
      <c r="G53" s="258">
        <f t="shared" si="7"/>
        <v>0</v>
      </c>
      <c r="H53" s="175">
        <v>2</v>
      </c>
      <c r="AZ53" s="293">
        <f t="shared" si="5"/>
        <v>0</v>
      </c>
      <c r="BA53" s="293">
        <f t="shared" si="6"/>
        <v>0</v>
      </c>
    </row>
    <row r="54" spans="6:53" x14ac:dyDescent="0.2">
      <c r="F54" s="258">
        <f t="shared" si="7"/>
        <v>0</v>
      </c>
      <c r="G54" s="258">
        <f t="shared" si="7"/>
        <v>0</v>
      </c>
      <c r="H54" s="175">
        <v>2</v>
      </c>
      <c r="AZ54" s="293">
        <f t="shared" si="5"/>
        <v>0</v>
      </c>
      <c r="BA54" s="293">
        <f t="shared" si="6"/>
        <v>0</v>
      </c>
    </row>
    <row r="55" spans="6:53" x14ac:dyDescent="0.2">
      <c r="F55" s="258">
        <f t="shared" si="7"/>
        <v>0</v>
      </c>
      <c r="G55" s="258">
        <f t="shared" si="7"/>
        <v>0</v>
      </c>
      <c r="H55" s="175">
        <v>2</v>
      </c>
      <c r="AZ55" s="293">
        <f t="shared" si="5"/>
        <v>0</v>
      </c>
      <c r="BA55" s="293">
        <f t="shared" si="6"/>
        <v>0</v>
      </c>
    </row>
    <row r="56" spans="6:53" x14ac:dyDescent="0.2">
      <c r="F56" s="258">
        <f t="shared" si="7"/>
        <v>0</v>
      </c>
      <c r="G56" s="258">
        <f t="shared" si="7"/>
        <v>0</v>
      </c>
      <c r="H56" s="175">
        <v>2</v>
      </c>
      <c r="AZ56" s="293">
        <f t="shared" si="5"/>
        <v>0</v>
      </c>
      <c r="BA56" s="293">
        <f t="shared" si="6"/>
        <v>0</v>
      </c>
    </row>
    <row r="57" spans="6:53" x14ac:dyDescent="0.2">
      <c r="F57" s="258">
        <f t="shared" si="7"/>
        <v>0</v>
      </c>
      <c r="G57" s="258">
        <f t="shared" si="7"/>
        <v>0</v>
      </c>
      <c r="H57" s="175">
        <v>2</v>
      </c>
      <c r="AZ57" s="293">
        <f t="shared" si="5"/>
        <v>0</v>
      </c>
      <c r="BA57" s="293">
        <f t="shared" si="6"/>
        <v>0</v>
      </c>
    </row>
    <row r="58" spans="6:53" x14ac:dyDescent="0.2">
      <c r="F58" s="258">
        <f t="shared" si="7"/>
        <v>0</v>
      </c>
      <c r="G58" s="258">
        <f t="shared" si="7"/>
        <v>0</v>
      </c>
      <c r="H58" s="175">
        <v>2</v>
      </c>
      <c r="AZ58" s="293">
        <f t="shared" si="5"/>
        <v>0</v>
      </c>
      <c r="BA58" s="293">
        <f t="shared" si="6"/>
        <v>0</v>
      </c>
    </row>
    <row r="59" spans="6:53" x14ac:dyDescent="0.2">
      <c r="F59" s="258">
        <f t="shared" si="7"/>
        <v>0</v>
      </c>
      <c r="G59" s="258">
        <f t="shared" si="7"/>
        <v>0</v>
      </c>
      <c r="H59" s="175">
        <v>2</v>
      </c>
      <c r="AZ59" s="293">
        <f t="shared" si="5"/>
        <v>0</v>
      </c>
      <c r="BA59" s="293">
        <f t="shared" si="6"/>
        <v>0</v>
      </c>
    </row>
    <row r="60" spans="6:53" x14ac:dyDescent="0.2">
      <c r="F60" s="258">
        <f t="shared" si="7"/>
        <v>0</v>
      </c>
      <c r="G60" s="258">
        <f t="shared" si="7"/>
        <v>0</v>
      </c>
      <c r="H60" s="175">
        <v>2</v>
      </c>
      <c r="AZ60" s="293">
        <f t="shared" si="5"/>
        <v>0</v>
      </c>
      <c r="BA60" s="293">
        <f t="shared" si="6"/>
        <v>0</v>
      </c>
    </row>
    <row r="61" spans="6:53" x14ac:dyDescent="0.2">
      <c r="F61" s="258">
        <f t="shared" si="7"/>
        <v>0</v>
      </c>
      <c r="G61" s="258">
        <f t="shared" si="7"/>
        <v>0</v>
      </c>
      <c r="H61" s="175">
        <v>2</v>
      </c>
      <c r="AZ61" s="293">
        <f t="shared" si="5"/>
        <v>0</v>
      </c>
      <c r="BA61" s="293">
        <f t="shared" si="6"/>
        <v>0</v>
      </c>
    </row>
    <row r="62" spans="6:53" x14ac:dyDescent="0.2">
      <c r="F62" s="258">
        <f t="shared" si="7"/>
        <v>0</v>
      </c>
      <c r="G62" s="258">
        <f t="shared" si="7"/>
        <v>0</v>
      </c>
      <c r="AZ62" s="293">
        <f t="shared" si="5"/>
        <v>0</v>
      </c>
      <c r="BA62" s="293">
        <f t="shared" si="6"/>
        <v>0</v>
      </c>
    </row>
    <row r="63" spans="6:53" x14ac:dyDescent="0.2">
      <c r="F63" s="258">
        <f t="shared" si="7"/>
        <v>0</v>
      </c>
      <c r="G63" s="258">
        <f t="shared" si="7"/>
        <v>0</v>
      </c>
      <c r="AZ63" s="293">
        <f t="shared" si="5"/>
        <v>0</v>
      </c>
      <c r="BA63" s="293">
        <f t="shared" si="6"/>
        <v>0</v>
      </c>
    </row>
    <row r="64" spans="6:53" x14ac:dyDescent="0.2">
      <c r="F64" s="258">
        <f t="shared" si="7"/>
        <v>0</v>
      </c>
      <c r="G64" s="258">
        <f t="shared" si="7"/>
        <v>0</v>
      </c>
      <c r="AZ64" s="293">
        <f t="shared" si="5"/>
        <v>0</v>
      </c>
      <c r="BA64" s="293">
        <f t="shared" si="6"/>
        <v>0</v>
      </c>
    </row>
    <row r="65" spans="6:53" x14ac:dyDescent="0.2">
      <c r="F65" s="258">
        <f t="shared" si="7"/>
        <v>0</v>
      </c>
      <c r="G65" s="258">
        <f t="shared" si="7"/>
        <v>0</v>
      </c>
      <c r="AZ65" s="293">
        <f t="shared" si="5"/>
        <v>0</v>
      </c>
      <c r="BA65" s="293">
        <f t="shared" si="6"/>
        <v>0</v>
      </c>
    </row>
    <row r="66" spans="6:53" x14ac:dyDescent="0.2">
      <c r="F66" s="258">
        <f t="shared" si="7"/>
        <v>0</v>
      </c>
      <c r="G66" s="258">
        <f t="shared" si="7"/>
        <v>0</v>
      </c>
      <c r="AZ66" s="293">
        <f t="shared" si="5"/>
        <v>0</v>
      </c>
      <c r="BA66" s="293">
        <f t="shared" si="6"/>
        <v>0</v>
      </c>
    </row>
    <row r="67" spans="6:53" x14ac:dyDescent="0.2">
      <c r="F67" s="258">
        <f t="shared" si="7"/>
        <v>0</v>
      </c>
      <c r="G67" s="258">
        <f t="shared" si="7"/>
        <v>0</v>
      </c>
      <c r="AZ67" s="293">
        <f t="shared" si="5"/>
        <v>0</v>
      </c>
      <c r="BA67" s="293">
        <f t="shared" si="6"/>
        <v>0</v>
      </c>
    </row>
    <row r="68" spans="6:53" x14ac:dyDescent="0.2">
      <c r="F68" s="258">
        <f t="shared" si="7"/>
        <v>0</v>
      </c>
      <c r="G68" s="258">
        <f t="shared" si="7"/>
        <v>0</v>
      </c>
      <c r="AZ68" s="293">
        <f t="shared" si="5"/>
        <v>0</v>
      </c>
      <c r="BA68" s="293">
        <f t="shared" si="6"/>
        <v>0</v>
      </c>
    </row>
    <row r="69" spans="6:53" x14ac:dyDescent="0.2">
      <c r="F69" s="258">
        <f t="shared" si="7"/>
        <v>0</v>
      </c>
      <c r="G69" s="258">
        <f t="shared" si="7"/>
        <v>0</v>
      </c>
      <c r="AZ69" s="293">
        <f t="shared" si="5"/>
        <v>0</v>
      </c>
      <c r="BA69" s="293">
        <f t="shared" si="6"/>
        <v>0</v>
      </c>
    </row>
    <row r="70" spans="6:53" x14ac:dyDescent="0.2">
      <c r="F70" s="258">
        <f t="shared" si="7"/>
        <v>0</v>
      </c>
      <c r="G70" s="258">
        <f t="shared" si="7"/>
        <v>0</v>
      </c>
      <c r="AZ70" s="293">
        <f t="shared" si="5"/>
        <v>0</v>
      </c>
      <c r="BA70" s="293">
        <f t="shared" si="6"/>
        <v>0</v>
      </c>
    </row>
    <row r="71" spans="6:53" x14ac:dyDescent="0.2">
      <c r="F71" s="258">
        <f t="shared" si="7"/>
        <v>0</v>
      </c>
      <c r="G71" s="258">
        <f t="shared" si="7"/>
        <v>0</v>
      </c>
      <c r="AZ71" s="293">
        <f t="shared" si="5"/>
        <v>0</v>
      </c>
      <c r="BA71" s="293">
        <f t="shared" si="6"/>
        <v>0</v>
      </c>
    </row>
    <row r="72" spans="6:53" x14ac:dyDescent="0.2">
      <c r="F72" s="258">
        <f t="shared" si="7"/>
        <v>0</v>
      </c>
      <c r="G72" s="258">
        <f t="shared" si="7"/>
        <v>0</v>
      </c>
      <c r="AZ72" s="293">
        <f t="shared" si="5"/>
        <v>0</v>
      </c>
      <c r="BA72" s="293">
        <f t="shared" si="6"/>
        <v>0</v>
      </c>
    </row>
    <row r="73" spans="6:53" x14ac:dyDescent="0.2">
      <c r="F73" s="258">
        <f t="shared" si="7"/>
        <v>0</v>
      </c>
      <c r="G73" s="258">
        <f t="shared" si="7"/>
        <v>0</v>
      </c>
      <c r="AZ73" s="293">
        <f t="shared" si="5"/>
        <v>0</v>
      </c>
      <c r="BA73" s="293">
        <f t="shared" si="6"/>
        <v>0</v>
      </c>
    </row>
    <row r="74" spans="6:53" x14ac:dyDescent="0.2">
      <c r="F74" s="258">
        <f t="shared" si="7"/>
        <v>0</v>
      </c>
      <c r="G74" s="258">
        <f t="shared" si="7"/>
        <v>0</v>
      </c>
      <c r="AZ74" s="293">
        <f t="shared" si="5"/>
        <v>0</v>
      </c>
      <c r="BA74" s="293">
        <f t="shared" si="6"/>
        <v>0</v>
      </c>
    </row>
    <row r="75" spans="6:53" x14ac:dyDescent="0.2">
      <c r="F75" s="258">
        <f t="shared" si="7"/>
        <v>0</v>
      </c>
      <c r="G75" s="258">
        <f t="shared" si="7"/>
        <v>0</v>
      </c>
      <c r="AZ75" s="293">
        <f t="shared" si="5"/>
        <v>0</v>
      </c>
      <c r="BA75" s="293">
        <f t="shared" si="6"/>
        <v>0</v>
      </c>
    </row>
    <row r="76" spans="6:53" x14ac:dyDescent="0.2">
      <c r="F76" s="258">
        <f t="shared" si="7"/>
        <v>0</v>
      </c>
      <c r="G76" s="258">
        <f t="shared" si="7"/>
        <v>0</v>
      </c>
      <c r="AZ76" s="293">
        <f t="shared" si="5"/>
        <v>0</v>
      </c>
      <c r="BA76" s="293">
        <f t="shared" si="6"/>
        <v>0</v>
      </c>
    </row>
    <row r="77" spans="6:53" x14ac:dyDescent="0.2">
      <c r="F77" s="258">
        <f t="shared" si="7"/>
        <v>0</v>
      </c>
      <c r="G77" s="258">
        <f t="shared" si="7"/>
        <v>0</v>
      </c>
      <c r="AZ77" s="293">
        <f t="shared" si="5"/>
        <v>0</v>
      </c>
      <c r="BA77" s="293">
        <f t="shared" si="6"/>
        <v>0</v>
      </c>
    </row>
    <row r="78" spans="6:53" x14ac:dyDescent="0.2">
      <c r="F78" s="258">
        <f t="shared" si="7"/>
        <v>0</v>
      </c>
      <c r="G78" s="258">
        <f t="shared" si="7"/>
        <v>0</v>
      </c>
      <c r="AZ78" s="293">
        <f t="shared" ref="AZ78:AZ141" si="8">B78</f>
        <v>0</v>
      </c>
      <c r="BA78" s="293">
        <f t="shared" ref="BA78:BA141" si="9">C78</f>
        <v>0</v>
      </c>
    </row>
    <row r="79" spans="6:53" x14ac:dyDescent="0.2">
      <c r="F79" s="258">
        <f t="shared" si="7"/>
        <v>0</v>
      </c>
      <c r="G79" s="258">
        <f t="shared" si="7"/>
        <v>0</v>
      </c>
      <c r="AZ79" s="293">
        <f t="shared" si="8"/>
        <v>0</v>
      </c>
      <c r="BA79" s="293">
        <f t="shared" si="9"/>
        <v>0</v>
      </c>
    </row>
    <row r="80" spans="6:53" x14ac:dyDescent="0.2">
      <c r="F80" s="258">
        <f t="shared" si="7"/>
        <v>0</v>
      </c>
      <c r="G80" s="258">
        <f t="shared" si="7"/>
        <v>0</v>
      </c>
      <c r="AZ80" s="293">
        <f t="shared" si="8"/>
        <v>0</v>
      </c>
      <c r="BA80" s="293">
        <f t="shared" si="9"/>
        <v>0</v>
      </c>
    </row>
    <row r="81" spans="6:53" x14ac:dyDescent="0.2">
      <c r="F81" s="258">
        <f t="shared" si="7"/>
        <v>0</v>
      </c>
      <c r="G81" s="258">
        <f t="shared" si="7"/>
        <v>0</v>
      </c>
      <c r="AZ81" s="293">
        <f t="shared" si="8"/>
        <v>0</v>
      </c>
      <c r="BA81" s="293">
        <f t="shared" si="9"/>
        <v>0</v>
      </c>
    </row>
    <row r="82" spans="6:53" x14ac:dyDescent="0.2">
      <c r="F82" s="258">
        <f t="shared" si="7"/>
        <v>0</v>
      </c>
      <c r="G82" s="258">
        <f t="shared" si="7"/>
        <v>0</v>
      </c>
      <c r="AZ82" s="293">
        <f t="shared" si="8"/>
        <v>0</v>
      </c>
      <c r="BA82" s="293">
        <f t="shared" si="9"/>
        <v>0</v>
      </c>
    </row>
    <row r="83" spans="6:53" x14ac:dyDescent="0.2">
      <c r="F83" s="258">
        <f t="shared" si="7"/>
        <v>0</v>
      </c>
      <c r="G83" s="258">
        <f t="shared" si="7"/>
        <v>0</v>
      </c>
      <c r="AZ83" s="293">
        <f t="shared" si="8"/>
        <v>0</v>
      </c>
      <c r="BA83" s="293">
        <f t="shared" si="9"/>
        <v>0</v>
      </c>
    </row>
    <row r="84" spans="6:53" x14ac:dyDescent="0.2">
      <c r="F84" s="258">
        <f t="shared" si="7"/>
        <v>0</v>
      </c>
      <c r="G84" s="258">
        <f t="shared" si="7"/>
        <v>0</v>
      </c>
      <c r="AZ84" s="293">
        <f t="shared" si="8"/>
        <v>0</v>
      </c>
      <c r="BA84" s="293">
        <f t="shared" si="9"/>
        <v>0</v>
      </c>
    </row>
    <row r="85" spans="6:53" x14ac:dyDescent="0.2">
      <c r="F85" s="258">
        <f t="shared" si="7"/>
        <v>0</v>
      </c>
      <c r="G85" s="258">
        <f t="shared" si="7"/>
        <v>0</v>
      </c>
      <c r="AZ85" s="293">
        <f t="shared" si="8"/>
        <v>0</v>
      </c>
      <c r="BA85" s="293">
        <f t="shared" si="9"/>
        <v>0</v>
      </c>
    </row>
    <row r="86" spans="6:53" x14ac:dyDescent="0.2">
      <c r="F86" s="258">
        <f t="shared" si="7"/>
        <v>0</v>
      </c>
      <c r="G86" s="258">
        <f t="shared" si="7"/>
        <v>0</v>
      </c>
      <c r="AZ86" s="293">
        <f t="shared" si="8"/>
        <v>0</v>
      </c>
      <c r="BA86" s="293">
        <f t="shared" si="9"/>
        <v>0</v>
      </c>
    </row>
    <row r="87" spans="6:53" x14ac:dyDescent="0.2">
      <c r="F87" s="258">
        <f t="shared" si="7"/>
        <v>0</v>
      </c>
      <c r="G87" s="258">
        <f t="shared" si="7"/>
        <v>0</v>
      </c>
      <c r="AZ87" s="293">
        <f t="shared" si="8"/>
        <v>0</v>
      </c>
      <c r="BA87" s="293">
        <f t="shared" si="9"/>
        <v>0</v>
      </c>
    </row>
    <row r="88" spans="6:53" x14ac:dyDescent="0.2">
      <c r="F88" s="258">
        <f t="shared" si="7"/>
        <v>0</v>
      </c>
      <c r="G88" s="258">
        <f t="shared" si="7"/>
        <v>0</v>
      </c>
      <c r="AZ88" s="293">
        <f t="shared" si="8"/>
        <v>0</v>
      </c>
      <c r="BA88" s="293">
        <f t="shared" si="9"/>
        <v>0</v>
      </c>
    </row>
    <row r="89" spans="6:53" x14ac:dyDescent="0.2">
      <c r="F89" s="258">
        <f t="shared" si="7"/>
        <v>0</v>
      </c>
      <c r="G89" s="258">
        <f t="shared" si="7"/>
        <v>0</v>
      </c>
      <c r="AZ89" s="293">
        <f t="shared" si="8"/>
        <v>0</v>
      </c>
      <c r="BA89" s="293">
        <f t="shared" si="9"/>
        <v>0</v>
      </c>
    </row>
    <row r="90" spans="6:53" x14ac:dyDescent="0.2">
      <c r="F90" s="258">
        <f t="shared" si="7"/>
        <v>0</v>
      </c>
      <c r="G90" s="258">
        <f t="shared" si="7"/>
        <v>0</v>
      </c>
      <c r="AZ90" s="293">
        <f t="shared" si="8"/>
        <v>0</v>
      </c>
      <c r="BA90" s="293">
        <f t="shared" si="9"/>
        <v>0</v>
      </c>
    </row>
    <row r="91" spans="6:53" x14ac:dyDescent="0.2">
      <c r="F91" s="258">
        <f t="shared" si="7"/>
        <v>0</v>
      </c>
      <c r="G91" s="258">
        <f t="shared" si="7"/>
        <v>0</v>
      </c>
      <c r="AZ91" s="293">
        <f t="shared" si="8"/>
        <v>0</v>
      </c>
      <c r="BA91" s="293">
        <f t="shared" si="9"/>
        <v>0</v>
      </c>
    </row>
    <row r="92" spans="6:53" x14ac:dyDescent="0.2">
      <c r="F92" s="258">
        <f t="shared" si="7"/>
        <v>0</v>
      </c>
      <c r="G92" s="258">
        <f t="shared" si="7"/>
        <v>0</v>
      </c>
      <c r="AZ92" s="293">
        <f t="shared" si="8"/>
        <v>0</v>
      </c>
      <c r="BA92" s="293">
        <f t="shared" si="9"/>
        <v>0</v>
      </c>
    </row>
    <row r="93" spans="6:53" x14ac:dyDescent="0.2">
      <c r="F93" s="258">
        <f t="shared" ref="F93:G156" si="10">SUMIF($M$1:$AU$1,F$1,$M93:$AU93)</f>
        <v>0</v>
      </c>
      <c r="G93" s="258">
        <f t="shared" si="10"/>
        <v>0</v>
      </c>
      <c r="AZ93" s="293">
        <f t="shared" si="8"/>
        <v>0</v>
      </c>
      <c r="BA93" s="293">
        <f t="shared" si="9"/>
        <v>0</v>
      </c>
    </row>
    <row r="94" spans="6:53" x14ac:dyDescent="0.2">
      <c r="F94" s="258">
        <f t="shared" si="10"/>
        <v>0</v>
      </c>
      <c r="G94" s="258">
        <f t="shared" si="10"/>
        <v>0</v>
      </c>
      <c r="AZ94" s="293">
        <f t="shared" si="8"/>
        <v>0</v>
      </c>
      <c r="BA94" s="293">
        <f t="shared" si="9"/>
        <v>0</v>
      </c>
    </row>
    <row r="95" spans="6:53" x14ac:dyDescent="0.2">
      <c r="F95" s="258">
        <f t="shared" si="10"/>
        <v>0</v>
      </c>
      <c r="G95" s="258">
        <f t="shared" si="10"/>
        <v>0</v>
      </c>
      <c r="AZ95" s="293">
        <f t="shared" si="8"/>
        <v>0</v>
      </c>
      <c r="BA95" s="293">
        <f t="shared" si="9"/>
        <v>0</v>
      </c>
    </row>
    <row r="96" spans="6:53" x14ac:dyDescent="0.2">
      <c r="F96" s="258">
        <f t="shared" si="10"/>
        <v>0</v>
      </c>
      <c r="G96" s="258">
        <f t="shared" si="10"/>
        <v>0</v>
      </c>
      <c r="AZ96" s="293">
        <f t="shared" si="8"/>
        <v>0</v>
      </c>
      <c r="BA96" s="293">
        <f t="shared" si="9"/>
        <v>0</v>
      </c>
    </row>
    <row r="97" spans="6:53" x14ac:dyDescent="0.2">
      <c r="F97" s="258">
        <f t="shared" si="10"/>
        <v>0</v>
      </c>
      <c r="G97" s="258">
        <f t="shared" si="10"/>
        <v>0</v>
      </c>
      <c r="AZ97" s="293">
        <f t="shared" si="8"/>
        <v>0</v>
      </c>
      <c r="BA97" s="293">
        <f t="shared" si="9"/>
        <v>0</v>
      </c>
    </row>
    <row r="98" spans="6:53" x14ac:dyDescent="0.2">
      <c r="F98" s="258">
        <f t="shared" si="10"/>
        <v>0</v>
      </c>
      <c r="G98" s="258">
        <f t="shared" si="10"/>
        <v>0</v>
      </c>
      <c r="AZ98" s="293">
        <f t="shared" si="8"/>
        <v>0</v>
      </c>
      <c r="BA98" s="293">
        <f t="shared" si="9"/>
        <v>0</v>
      </c>
    </row>
    <row r="99" spans="6:53" x14ac:dyDescent="0.2">
      <c r="F99" s="258">
        <f t="shared" si="10"/>
        <v>0</v>
      </c>
      <c r="G99" s="258">
        <f t="shared" si="10"/>
        <v>0</v>
      </c>
      <c r="AZ99" s="293">
        <f t="shared" si="8"/>
        <v>0</v>
      </c>
      <c r="BA99" s="293">
        <f t="shared" si="9"/>
        <v>0</v>
      </c>
    </row>
    <row r="100" spans="6:53" x14ac:dyDescent="0.2">
      <c r="F100" s="258">
        <f t="shared" si="10"/>
        <v>0</v>
      </c>
      <c r="G100" s="258">
        <f t="shared" si="10"/>
        <v>0</v>
      </c>
      <c r="AZ100" s="293">
        <f t="shared" si="8"/>
        <v>0</v>
      </c>
      <c r="BA100" s="293">
        <f t="shared" si="9"/>
        <v>0</v>
      </c>
    </row>
    <row r="101" spans="6:53" x14ac:dyDescent="0.2">
      <c r="F101" s="258">
        <f t="shared" si="10"/>
        <v>0</v>
      </c>
      <c r="G101" s="258">
        <f t="shared" si="10"/>
        <v>0</v>
      </c>
      <c r="AZ101" s="293">
        <f t="shared" si="8"/>
        <v>0</v>
      </c>
      <c r="BA101" s="293">
        <f t="shared" si="9"/>
        <v>0</v>
      </c>
    </row>
    <row r="102" spans="6:53" x14ac:dyDescent="0.2">
      <c r="F102" s="258">
        <f t="shared" si="10"/>
        <v>0</v>
      </c>
      <c r="G102" s="258">
        <f t="shared" si="10"/>
        <v>0</v>
      </c>
      <c r="AZ102" s="293">
        <f t="shared" si="8"/>
        <v>0</v>
      </c>
      <c r="BA102" s="293">
        <f t="shared" si="9"/>
        <v>0</v>
      </c>
    </row>
    <row r="103" spans="6:53" x14ac:dyDescent="0.2">
      <c r="F103" s="258">
        <f t="shared" si="10"/>
        <v>0</v>
      </c>
      <c r="G103" s="258">
        <f t="shared" si="10"/>
        <v>0</v>
      </c>
      <c r="AZ103" s="293">
        <f t="shared" si="8"/>
        <v>0</v>
      </c>
      <c r="BA103" s="293">
        <f t="shared" si="9"/>
        <v>0</v>
      </c>
    </row>
    <row r="104" spans="6:53" x14ac:dyDescent="0.2">
      <c r="F104" s="258">
        <f t="shared" si="10"/>
        <v>0</v>
      </c>
      <c r="G104" s="258">
        <f t="shared" si="10"/>
        <v>0</v>
      </c>
      <c r="AZ104" s="293">
        <f t="shared" si="8"/>
        <v>0</v>
      </c>
      <c r="BA104" s="293">
        <f t="shared" si="9"/>
        <v>0</v>
      </c>
    </row>
    <row r="105" spans="6:53" x14ac:dyDescent="0.2">
      <c r="F105" s="258">
        <f t="shared" si="10"/>
        <v>0</v>
      </c>
      <c r="G105" s="258">
        <f t="shared" si="10"/>
        <v>0</v>
      </c>
      <c r="AZ105" s="293">
        <f t="shared" si="8"/>
        <v>0</v>
      </c>
      <c r="BA105" s="293">
        <f t="shared" si="9"/>
        <v>0</v>
      </c>
    </row>
    <row r="106" spans="6:53" x14ac:dyDescent="0.2">
      <c r="F106" s="258">
        <f t="shared" si="10"/>
        <v>0</v>
      </c>
      <c r="G106" s="258">
        <f t="shared" si="10"/>
        <v>0</v>
      </c>
      <c r="AZ106" s="293">
        <f t="shared" si="8"/>
        <v>0</v>
      </c>
      <c r="BA106" s="293">
        <f t="shared" si="9"/>
        <v>0</v>
      </c>
    </row>
    <row r="107" spans="6:53" x14ac:dyDescent="0.2">
      <c r="F107" s="258">
        <f t="shared" si="10"/>
        <v>0</v>
      </c>
      <c r="G107" s="258">
        <f t="shared" si="10"/>
        <v>0</v>
      </c>
      <c r="AZ107" s="293">
        <f t="shared" si="8"/>
        <v>0</v>
      </c>
      <c r="BA107" s="293">
        <f t="shared" si="9"/>
        <v>0</v>
      </c>
    </row>
    <row r="108" spans="6:53" x14ac:dyDescent="0.2">
      <c r="F108" s="258">
        <f t="shared" si="10"/>
        <v>0</v>
      </c>
      <c r="G108" s="258">
        <f t="shared" si="10"/>
        <v>0</v>
      </c>
      <c r="AZ108" s="293">
        <f t="shared" si="8"/>
        <v>0</v>
      </c>
      <c r="BA108" s="293">
        <f t="shared" si="9"/>
        <v>0</v>
      </c>
    </row>
    <row r="109" spans="6:53" x14ac:dyDescent="0.2">
      <c r="F109" s="258">
        <f t="shared" si="10"/>
        <v>0</v>
      </c>
      <c r="G109" s="258">
        <f t="shared" si="10"/>
        <v>0</v>
      </c>
      <c r="AZ109" s="293">
        <f t="shared" si="8"/>
        <v>0</v>
      </c>
      <c r="BA109" s="293">
        <f t="shared" si="9"/>
        <v>0</v>
      </c>
    </row>
    <row r="110" spans="6:53" x14ac:dyDescent="0.2">
      <c r="F110" s="258">
        <f t="shared" si="10"/>
        <v>0</v>
      </c>
      <c r="G110" s="258">
        <f t="shared" si="10"/>
        <v>0</v>
      </c>
      <c r="AZ110" s="293">
        <f t="shared" si="8"/>
        <v>0</v>
      </c>
      <c r="BA110" s="293">
        <f t="shared" si="9"/>
        <v>0</v>
      </c>
    </row>
    <row r="111" spans="6:53" x14ac:dyDescent="0.2">
      <c r="F111" s="258">
        <f t="shared" si="10"/>
        <v>0</v>
      </c>
      <c r="G111" s="258">
        <f t="shared" si="10"/>
        <v>0</v>
      </c>
      <c r="AZ111" s="293">
        <f t="shared" si="8"/>
        <v>0</v>
      </c>
      <c r="BA111" s="293">
        <f t="shared" si="9"/>
        <v>0</v>
      </c>
    </row>
    <row r="112" spans="6:53" x14ac:dyDescent="0.2">
      <c r="F112" s="258">
        <f t="shared" si="10"/>
        <v>0</v>
      </c>
      <c r="G112" s="258">
        <f t="shared" si="10"/>
        <v>0</v>
      </c>
      <c r="AZ112" s="293">
        <f t="shared" si="8"/>
        <v>0</v>
      </c>
      <c r="BA112" s="293">
        <f t="shared" si="9"/>
        <v>0</v>
      </c>
    </row>
    <row r="113" spans="6:53" x14ac:dyDescent="0.2">
      <c r="F113" s="258">
        <f t="shared" si="10"/>
        <v>0</v>
      </c>
      <c r="G113" s="258">
        <f t="shared" si="10"/>
        <v>0</v>
      </c>
      <c r="AZ113" s="293">
        <f t="shared" si="8"/>
        <v>0</v>
      </c>
      <c r="BA113" s="293">
        <f t="shared" si="9"/>
        <v>0</v>
      </c>
    </row>
    <row r="114" spans="6:53" x14ac:dyDescent="0.2">
      <c r="F114" s="258">
        <f t="shared" si="10"/>
        <v>0</v>
      </c>
      <c r="G114" s="258">
        <f t="shared" si="10"/>
        <v>0</v>
      </c>
      <c r="AZ114" s="293">
        <f t="shared" si="8"/>
        <v>0</v>
      </c>
      <c r="BA114" s="293">
        <f t="shared" si="9"/>
        <v>0</v>
      </c>
    </row>
    <row r="115" spans="6:53" x14ac:dyDescent="0.2">
      <c r="F115" s="258">
        <f t="shared" si="10"/>
        <v>0</v>
      </c>
      <c r="G115" s="258">
        <f t="shared" si="10"/>
        <v>0</v>
      </c>
      <c r="AZ115" s="293">
        <f t="shared" si="8"/>
        <v>0</v>
      </c>
      <c r="BA115" s="293">
        <f t="shared" si="9"/>
        <v>0</v>
      </c>
    </row>
    <row r="116" spans="6:53" x14ac:dyDescent="0.2">
      <c r="F116" s="258">
        <f t="shared" si="10"/>
        <v>0</v>
      </c>
      <c r="G116" s="258">
        <f t="shared" si="10"/>
        <v>0</v>
      </c>
      <c r="AZ116" s="293">
        <f t="shared" si="8"/>
        <v>0</v>
      </c>
      <c r="BA116" s="293">
        <f t="shared" si="9"/>
        <v>0</v>
      </c>
    </row>
    <row r="117" spans="6:53" x14ac:dyDescent="0.2">
      <c r="F117" s="258">
        <f t="shared" si="10"/>
        <v>0</v>
      </c>
      <c r="G117" s="258">
        <f t="shared" si="10"/>
        <v>0</v>
      </c>
      <c r="AZ117" s="293">
        <f t="shared" si="8"/>
        <v>0</v>
      </c>
      <c r="BA117" s="293">
        <f t="shared" si="9"/>
        <v>0</v>
      </c>
    </row>
    <row r="118" spans="6:53" x14ac:dyDescent="0.2">
      <c r="F118" s="258">
        <f t="shared" si="10"/>
        <v>0</v>
      </c>
      <c r="G118" s="258">
        <f t="shared" si="10"/>
        <v>0</v>
      </c>
      <c r="AZ118" s="293">
        <f t="shared" si="8"/>
        <v>0</v>
      </c>
      <c r="BA118" s="293">
        <f t="shared" si="9"/>
        <v>0</v>
      </c>
    </row>
    <row r="119" spans="6:53" x14ac:dyDescent="0.2">
      <c r="F119" s="258">
        <f t="shared" si="10"/>
        <v>0</v>
      </c>
      <c r="G119" s="258">
        <f t="shared" si="10"/>
        <v>0</v>
      </c>
      <c r="AZ119" s="293">
        <f t="shared" si="8"/>
        <v>0</v>
      </c>
      <c r="BA119" s="293">
        <f t="shared" si="9"/>
        <v>0</v>
      </c>
    </row>
    <row r="120" spans="6:53" x14ac:dyDescent="0.2">
      <c r="F120" s="258">
        <f t="shared" si="10"/>
        <v>0</v>
      </c>
      <c r="G120" s="258">
        <f t="shared" si="10"/>
        <v>0</v>
      </c>
      <c r="AZ120" s="293">
        <f t="shared" si="8"/>
        <v>0</v>
      </c>
      <c r="BA120" s="293">
        <f t="shared" si="9"/>
        <v>0</v>
      </c>
    </row>
    <row r="121" spans="6:53" x14ac:dyDescent="0.2">
      <c r="F121" s="258">
        <f t="shared" si="10"/>
        <v>0</v>
      </c>
      <c r="G121" s="258">
        <f t="shared" si="10"/>
        <v>0</v>
      </c>
      <c r="AZ121" s="293">
        <f t="shared" si="8"/>
        <v>0</v>
      </c>
      <c r="BA121" s="293">
        <f t="shared" si="9"/>
        <v>0</v>
      </c>
    </row>
    <row r="122" spans="6:53" x14ac:dyDescent="0.2">
      <c r="F122" s="258">
        <f t="shared" si="10"/>
        <v>0</v>
      </c>
      <c r="G122" s="258">
        <f t="shared" si="10"/>
        <v>0</v>
      </c>
      <c r="AZ122" s="293">
        <f t="shared" si="8"/>
        <v>0</v>
      </c>
      <c r="BA122" s="293">
        <f t="shared" si="9"/>
        <v>0</v>
      </c>
    </row>
    <row r="123" spans="6:53" x14ac:dyDescent="0.2">
      <c r="F123" s="258">
        <f t="shared" si="10"/>
        <v>0</v>
      </c>
      <c r="G123" s="258">
        <f t="shared" si="10"/>
        <v>0</v>
      </c>
      <c r="AZ123" s="293">
        <f t="shared" si="8"/>
        <v>0</v>
      </c>
      <c r="BA123" s="293">
        <f t="shared" si="9"/>
        <v>0</v>
      </c>
    </row>
    <row r="124" spans="6:53" x14ac:dyDescent="0.2">
      <c r="F124" s="258">
        <f t="shared" si="10"/>
        <v>0</v>
      </c>
      <c r="G124" s="258">
        <f t="shared" si="10"/>
        <v>0</v>
      </c>
      <c r="AZ124" s="293">
        <f t="shared" si="8"/>
        <v>0</v>
      </c>
      <c r="BA124" s="293">
        <f t="shared" si="9"/>
        <v>0</v>
      </c>
    </row>
    <row r="125" spans="6:53" x14ac:dyDescent="0.2">
      <c r="F125" s="258">
        <f t="shared" si="10"/>
        <v>0</v>
      </c>
      <c r="G125" s="258">
        <f t="shared" si="10"/>
        <v>0</v>
      </c>
      <c r="AZ125" s="293">
        <f t="shared" si="8"/>
        <v>0</v>
      </c>
      <c r="BA125" s="293">
        <f t="shared" si="9"/>
        <v>0</v>
      </c>
    </row>
    <row r="126" spans="6:53" x14ac:dyDescent="0.2">
      <c r="F126" s="258">
        <f t="shared" si="10"/>
        <v>0</v>
      </c>
      <c r="G126" s="258">
        <f t="shared" si="10"/>
        <v>0</v>
      </c>
      <c r="AZ126" s="293">
        <f t="shared" si="8"/>
        <v>0</v>
      </c>
      <c r="BA126" s="293">
        <f t="shared" si="9"/>
        <v>0</v>
      </c>
    </row>
    <row r="127" spans="6:53" x14ac:dyDescent="0.2">
      <c r="F127" s="258">
        <f t="shared" si="10"/>
        <v>0</v>
      </c>
      <c r="G127" s="258">
        <f t="shared" si="10"/>
        <v>0</v>
      </c>
      <c r="AZ127" s="293">
        <f t="shared" si="8"/>
        <v>0</v>
      </c>
      <c r="BA127" s="293">
        <f t="shared" si="9"/>
        <v>0</v>
      </c>
    </row>
    <row r="128" spans="6:53" x14ac:dyDescent="0.2">
      <c r="F128" s="258">
        <f t="shared" si="10"/>
        <v>0</v>
      </c>
      <c r="G128" s="258">
        <f t="shared" si="10"/>
        <v>0</v>
      </c>
      <c r="AZ128" s="293">
        <f t="shared" si="8"/>
        <v>0</v>
      </c>
      <c r="BA128" s="293">
        <f t="shared" si="9"/>
        <v>0</v>
      </c>
    </row>
    <row r="129" spans="6:53" x14ac:dyDescent="0.2">
      <c r="F129" s="258">
        <f t="shared" si="10"/>
        <v>0</v>
      </c>
      <c r="G129" s="258">
        <f t="shared" si="10"/>
        <v>0</v>
      </c>
      <c r="AZ129" s="293">
        <f t="shared" si="8"/>
        <v>0</v>
      </c>
      <c r="BA129" s="293">
        <f t="shared" si="9"/>
        <v>0</v>
      </c>
    </row>
    <row r="130" spans="6:53" x14ac:dyDescent="0.2">
      <c r="F130" s="258">
        <f t="shared" si="10"/>
        <v>0</v>
      </c>
      <c r="G130" s="258">
        <f t="shared" si="10"/>
        <v>0</v>
      </c>
      <c r="AZ130" s="293">
        <f t="shared" si="8"/>
        <v>0</v>
      </c>
      <c r="BA130" s="293">
        <f t="shared" si="9"/>
        <v>0</v>
      </c>
    </row>
    <row r="131" spans="6:53" x14ac:dyDescent="0.2">
      <c r="F131" s="258">
        <f t="shared" si="10"/>
        <v>0</v>
      </c>
      <c r="G131" s="258">
        <f t="shared" si="10"/>
        <v>0</v>
      </c>
      <c r="AZ131" s="293">
        <f t="shared" si="8"/>
        <v>0</v>
      </c>
      <c r="BA131" s="293">
        <f t="shared" si="9"/>
        <v>0</v>
      </c>
    </row>
    <row r="132" spans="6:53" x14ac:dyDescent="0.2">
      <c r="F132" s="258">
        <f t="shared" si="10"/>
        <v>0</v>
      </c>
      <c r="G132" s="258">
        <f t="shared" si="10"/>
        <v>0</v>
      </c>
      <c r="AZ132" s="293">
        <f t="shared" si="8"/>
        <v>0</v>
      </c>
      <c r="BA132" s="293">
        <f t="shared" si="9"/>
        <v>0</v>
      </c>
    </row>
    <row r="133" spans="6:53" x14ac:dyDescent="0.2">
      <c r="F133" s="258">
        <f t="shared" si="10"/>
        <v>0</v>
      </c>
      <c r="G133" s="258">
        <f t="shared" si="10"/>
        <v>0</v>
      </c>
      <c r="AZ133" s="293">
        <f t="shared" si="8"/>
        <v>0</v>
      </c>
      <c r="BA133" s="293">
        <f t="shared" si="9"/>
        <v>0</v>
      </c>
    </row>
    <row r="134" spans="6:53" x14ac:dyDescent="0.2">
      <c r="F134" s="258">
        <f t="shared" si="10"/>
        <v>0</v>
      </c>
      <c r="G134" s="258">
        <f t="shared" si="10"/>
        <v>0</v>
      </c>
      <c r="AZ134" s="293">
        <f t="shared" si="8"/>
        <v>0</v>
      </c>
      <c r="BA134" s="293">
        <f t="shared" si="9"/>
        <v>0</v>
      </c>
    </row>
    <row r="135" spans="6:53" x14ac:dyDescent="0.2">
      <c r="F135" s="258">
        <f t="shared" si="10"/>
        <v>0</v>
      </c>
      <c r="G135" s="258">
        <f t="shared" si="10"/>
        <v>0</v>
      </c>
      <c r="AZ135" s="293">
        <f t="shared" si="8"/>
        <v>0</v>
      </c>
      <c r="BA135" s="293">
        <f t="shared" si="9"/>
        <v>0</v>
      </c>
    </row>
    <row r="136" spans="6:53" x14ac:dyDescent="0.2">
      <c r="F136" s="258">
        <f t="shared" si="10"/>
        <v>0</v>
      </c>
      <c r="G136" s="258">
        <f t="shared" si="10"/>
        <v>0</v>
      </c>
      <c r="AZ136" s="293">
        <f t="shared" si="8"/>
        <v>0</v>
      </c>
      <c r="BA136" s="293">
        <f t="shared" si="9"/>
        <v>0</v>
      </c>
    </row>
    <row r="137" spans="6:53" x14ac:dyDescent="0.2">
      <c r="F137" s="258">
        <f t="shared" si="10"/>
        <v>0</v>
      </c>
      <c r="G137" s="258">
        <f t="shared" si="10"/>
        <v>0</v>
      </c>
      <c r="AZ137" s="293">
        <f t="shared" si="8"/>
        <v>0</v>
      </c>
      <c r="BA137" s="293">
        <f t="shared" si="9"/>
        <v>0</v>
      </c>
    </row>
    <row r="138" spans="6:53" x14ac:dyDescent="0.2">
      <c r="F138" s="258">
        <f t="shared" si="10"/>
        <v>0</v>
      </c>
      <c r="G138" s="258">
        <f t="shared" si="10"/>
        <v>0</v>
      </c>
      <c r="AZ138" s="293">
        <f t="shared" si="8"/>
        <v>0</v>
      </c>
      <c r="BA138" s="293">
        <f t="shared" si="9"/>
        <v>0</v>
      </c>
    </row>
    <row r="139" spans="6:53" x14ac:dyDescent="0.2">
      <c r="F139" s="258">
        <f t="shared" si="10"/>
        <v>0</v>
      </c>
      <c r="G139" s="258">
        <f t="shared" si="10"/>
        <v>0</v>
      </c>
      <c r="AZ139" s="293">
        <f t="shared" si="8"/>
        <v>0</v>
      </c>
      <c r="BA139" s="293">
        <f t="shared" si="9"/>
        <v>0</v>
      </c>
    </row>
    <row r="140" spans="6:53" x14ac:dyDescent="0.2">
      <c r="F140" s="258">
        <f t="shared" si="10"/>
        <v>0</v>
      </c>
      <c r="G140" s="258">
        <f t="shared" si="10"/>
        <v>0</v>
      </c>
      <c r="AZ140" s="293">
        <f t="shared" si="8"/>
        <v>0</v>
      </c>
      <c r="BA140" s="293">
        <f t="shared" si="9"/>
        <v>0</v>
      </c>
    </row>
    <row r="141" spans="6:53" x14ac:dyDescent="0.2">
      <c r="F141" s="258">
        <f t="shared" si="10"/>
        <v>0</v>
      </c>
      <c r="G141" s="258">
        <f t="shared" si="10"/>
        <v>0</v>
      </c>
      <c r="AZ141" s="293">
        <f t="shared" si="8"/>
        <v>0</v>
      </c>
      <c r="BA141" s="293">
        <f t="shared" si="9"/>
        <v>0</v>
      </c>
    </row>
    <row r="142" spans="6:53" x14ac:dyDescent="0.2">
      <c r="F142" s="258">
        <f t="shared" si="10"/>
        <v>0</v>
      </c>
      <c r="G142" s="258">
        <f t="shared" si="10"/>
        <v>0</v>
      </c>
      <c r="AZ142" s="293">
        <f t="shared" ref="AZ142:AZ205" si="11">B142</f>
        <v>0</v>
      </c>
      <c r="BA142" s="293">
        <f t="shared" ref="BA142:BA205" si="12">C142</f>
        <v>0</v>
      </c>
    </row>
    <row r="143" spans="6:53" x14ac:dyDescent="0.2">
      <c r="F143" s="258">
        <f t="shared" si="10"/>
        <v>0</v>
      </c>
      <c r="G143" s="258">
        <f t="shared" si="10"/>
        <v>0</v>
      </c>
      <c r="AZ143" s="293">
        <f t="shared" si="11"/>
        <v>0</v>
      </c>
      <c r="BA143" s="293">
        <f t="shared" si="12"/>
        <v>0</v>
      </c>
    </row>
    <row r="144" spans="6:53" x14ac:dyDescent="0.2">
      <c r="F144" s="258">
        <f t="shared" si="10"/>
        <v>0</v>
      </c>
      <c r="G144" s="258">
        <f t="shared" si="10"/>
        <v>0</v>
      </c>
      <c r="AZ144" s="293">
        <f t="shared" si="11"/>
        <v>0</v>
      </c>
      <c r="BA144" s="293">
        <f t="shared" si="12"/>
        <v>0</v>
      </c>
    </row>
    <row r="145" spans="6:53" x14ac:dyDescent="0.2">
      <c r="F145" s="258">
        <f t="shared" si="10"/>
        <v>0</v>
      </c>
      <c r="G145" s="258">
        <f t="shared" si="10"/>
        <v>0</v>
      </c>
      <c r="AZ145" s="293">
        <f t="shared" si="11"/>
        <v>0</v>
      </c>
      <c r="BA145" s="293">
        <f t="shared" si="12"/>
        <v>0</v>
      </c>
    </row>
    <row r="146" spans="6:53" x14ac:dyDescent="0.2">
      <c r="F146" s="258">
        <f t="shared" si="10"/>
        <v>0</v>
      </c>
      <c r="G146" s="258">
        <f t="shared" si="10"/>
        <v>0</v>
      </c>
      <c r="AZ146" s="293">
        <f t="shared" si="11"/>
        <v>0</v>
      </c>
      <c r="BA146" s="293">
        <f t="shared" si="12"/>
        <v>0</v>
      </c>
    </row>
    <row r="147" spans="6:53" x14ac:dyDescent="0.2">
      <c r="F147" s="258">
        <f t="shared" si="10"/>
        <v>0</v>
      </c>
      <c r="G147" s="258">
        <f t="shared" si="10"/>
        <v>0</v>
      </c>
      <c r="AZ147" s="293">
        <f t="shared" si="11"/>
        <v>0</v>
      </c>
      <c r="BA147" s="293">
        <f t="shared" si="12"/>
        <v>0</v>
      </c>
    </row>
    <row r="148" spans="6:53" x14ac:dyDescent="0.2">
      <c r="F148" s="258">
        <f t="shared" si="10"/>
        <v>0</v>
      </c>
      <c r="G148" s="258">
        <f t="shared" si="10"/>
        <v>0</v>
      </c>
      <c r="AZ148" s="293">
        <f t="shared" si="11"/>
        <v>0</v>
      </c>
      <c r="BA148" s="293">
        <f t="shared" si="12"/>
        <v>0</v>
      </c>
    </row>
    <row r="149" spans="6:53" x14ac:dyDescent="0.2">
      <c r="F149" s="258">
        <f t="shared" si="10"/>
        <v>0</v>
      </c>
      <c r="G149" s="258">
        <f t="shared" si="10"/>
        <v>0</v>
      </c>
      <c r="AZ149" s="293">
        <f t="shared" si="11"/>
        <v>0</v>
      </c>
      <c r="BA149" s="293">
        <f t="shared" si="12"/>
        <v>0</v>
      </c>
    </row>
    <row r="150" spans="6:53" x14ac:dyDescent="0.2">
      <c r="F150" s="258">
        <f t="shared" si="10"/>
        <v>0</v>
      </c>
      <c r="G150" s="258">
        <f t="shared" si="10"/>
        <v>0</v>
      </c>
      <c r="AZ150" s="293">
        <f t="shared" si="11"/>
        <v>0</v>
      </c>
      <c r="BA150" s="293">
        <f t="shared" si="12"/>
        <v>0</v>
      </c>
    </row>
    <row r="151" spans="6:53" x14ac:dyDescent="0.2">
      <c r="F151" s="258">
        <f t="shared" si="10"/>
        <v>0</v>
      </c>
      <c r="G151" s="258">
        <f t="shared" si="10"/>
        <v>0</v>
      </c>
      <c r="AZ151" s="293">
        <f t="shared" si="11"/>
        <v>0</v>
      </c>
      <c r="BA151" s="293">
        <f t="shared" si="12"/>
        <v>0</v>
      </c>
    </row>
    <row r="152" spans="6:53" x14ac:dyDescent="0.2">
      <c r="F152" s="258">
        <f t="shared" si="10"/>
        <v>0</v>
      </c>
      <c r="G152" s="258">
        <f t="shared" si="10"/>
        <v>0</v>
      </c>
      <c r="AZ152" s="293">
        <f t="shared" si="11"/>
        <v>0</v>
      </c>
      <c r="BA152" s="293">
        <f t="shared" si="12"/>
        <v>0</v>
      </c>
    </row>
    <row r="153" spans="6:53" x14ac:dyDescent="0.2">
      <c r="F153" s="258">
        <f t="shared" si="10"/>
        <v>0</v>
      </c>
      <c r="G153" s="258">
        <f t="shared" si="10"/>
        <v>0</v>
      </c>
      <c r="AZ153" s="293">
        <f t="shared" si="11"/>
        <v>0</v>
      </c>
      <c r="BA153" s="293">
        <f t="shared" si="12"/>
        <v>0</v>
      </c>
    </row>
    <row r="154" spans="6:53" x14ac:dyDescent="0.2">
      <c r="F154" s="258">
        <f t="shared" si="10"/>
        <v>0</v>
      </c>
      <c r="G154" s="258">
        <f t="shared" si="10"/>
        <v>0</v>
      </c>
      <c r="AZ154" s="293">
        <f t="shared" si="11"/>
        <v>0</v>
      </c>
      <c r="BA154" s="293">
        <f t="shared" si="12"/>
        <v>0</v>
      </c>
    </row>
    <row r="155" spans="6:53" x14ac:dyDescent="0.2">
      <c r="F155" s="258">
        <f t="shared" si="10"/>
        <v>0</v>
      </c>
      <c r="G155" s="258">
        <f t="shared" si="10"/>
        <v>0</v>
      </c>
      <c r="AZ155" s="293">
        <f t="shared" si="11"/>
        <v>0</v>
      </c>
      <c r="BA155" s="293">
        <f t="shared" si="12"/>
        <v>0</v>
      </c>
    </row>
    <row r="156" spans="6:53" x14ac:dyDescent="0.2">
      <c r="F156" s="258">
        <f t="shared" si="10"/>
        <v>0</v>
      </c>
      <c r="G156" s="258">
        <f t="shared" si="10"/>
        <v>0</v>
      </c>
      <c r="AZ156" s="293">
        <f t="shared" si="11"/>
        <v>0</v>
      </c>
      <c r="BA156" s="293">
        <f t="shared" si="12"/>
        <v>0</v>
      </c>
    </row>
    <row r="157" spans="6:53" x14ac:dyDescent="0.2">
      <c r="F157" s="258">
        <f t="shared" ref="F157:G220" si="13">SUMIF($M$1:$AU$1,F$1,$M157:$AU157)</f>
        <v>0</v>
      </c>
      <c r="G157" s="258">
        <f t="shared" si="13"/>
        <v>0</v>
      </c>
      <c r="AZ157" s="293">
        <f t="shared" si="11"/>
        <v>0</v>
      </c>
      <c r="BA157" s="293">
        <f t="shared" si="12"/>
        <v>0</v>
      </c>
    </row>
    <row r="158" spans="6:53" x14ac:dyDescent="0.2">
      <c r="F158" s="258">
        <f t="shared" si="13"/>
        <v>0</v>
      </c>
      <c r="G158" s="258">
        <f t="shared" si="13"/>
        <v>0</v>
      </c>
      <c r="AZ158" s="293">
        <f t="shared" si="11"/>
        <v>0</v>
      </c>
      <c r="BA158" s="293">
        <f t="shared" si="12"/>
        <v>0</v>
      </c>
    </row>
    <row r="159" spans="6:53" x14ac:dyDescent="0.2">
      <c r="F159" s="258">
        <f t="shared" si="13"/>
        <v>0</v>
      </c>
      <c r="G159" s="258">
        <f t="shared" si="13"/>
        <v>0</v>
      </c>
      <c r="AZ159" s="293">
        <f t="shared" si="11"/>
        <v>0</v>
      </c>
      <c r="BA159" s="293">
        <f t="shared" si="12"/>
        <v>0</v>
      </c>
    </row>
    <row r="160" spans="6:53" x14ac:dyDescent="0.2">
      <c r="F160" s="258">
        <f t="shared" si="13"/>
        <v>0</v>
      </c>
      <c r="G160" s="258">
        <f t="shared" si="13"/>
        <v>0</v>
      </c>
      <c r="AZ160" s="293">
        <f t="shared" si="11"/>
        <v>0</v>
      </c>
      <c r="BA160" s="293">
        <f t="shared" si="12"/>
        <v>0</v>
      </c>
    </row>
    <row r="161" spans="6:53" x14ac:dyDescent="0.2">
      <c r="F161" s="258">
        <f t="shared" si="13"/>
        <v>0</v>
      </c>
      <c r="G161" s="258">
        <f t="shared" si="13"/>
        <v>0</v>
      </c>
      <c r="AZ161" s="293">
        <f t="shared" si="11"/>
        <v>0</v>
      </c>
      <c r="BA161" s="293">
        <f t="shared" si="12"/>
        <v>0</v>
      </c>
    </row>
    <row r="162" spans="6:53" x14ac:dyDescent="0.2">
      <c r="F162" s="258">
        <f t="shared" si="13"/>
        <v>0</v>
      </c>
      <c r="G162" s="258">
        <f t="shared" si="13"/>
        <v>0</v>
      </c>
      <c r="AZ162" s="293">
        <f t="shared" si="11"/>
        <v>0</v>
      </c>
      <c r="BA162" s="293">
        <f t="shared" si="12"/>
        <v>0</v>
      </c>
    </row>
    <row r="163" spans="6:53" x14ac:dyDescent="0.2">
      <c r="F163" s="258">
        <f t="shared" si="13"/>
        <v>0</v>
      </c>
      <c r="G163" s="258">
        <f t="shared" si="13"/>
        <v>0</v>
      </c>
      <c r="AZ163" s="293">
        <f t="shared" si="11"/>
        <v>0</v>
      </c>
      <c r="BA163" s="293">
        <f t="shared" si="12"/>
        <v>0</v>
      </c>
    </row>
    <row r="164" spans="6:53" x14ac:dyDescent="0.2">
      <c r="F164" s="258">
        <f t="shared" si="13"/>
        <v>0</v>
      </c>
      <c r="G164" s="258">
        <f t="shared" si="13"/>
        <v>0</v>
      </c>
      <c r="AZ164" s="293">
        <f t="shared" si="11"/>
        <v>0</v>
      </c>
      <c r="BA164" s="293">
        <f t="shared" si="12"/>
        <v>0</v>
      </c>
    </row>
    <row r="165" spans="6:53" x14ac:dyDescent="0.2">
      <c r="F165" s="258">
        <f t="shared" si="13"/>
        <v>0</v>
      </c>
      <c r="G165" s="258">
        <f t="shared" si="13"/>
        <v>0</v>
      </c>
      <c r="AZ165" s="293">
        <f t="shared" si="11"/>
        <v>0</v>
      </c>
      <c r="BA165" s="293">
        <f t="shared" si="12"/>
        <v>0</v>
      </c>
    </row>
    <row r="166" spans="6:53" x14ac:dyDescent="0.2">
      <c r="F166" s="258">
        <f t="shared" si="13"/>
        <v>0</v>
      </c>
      <c r="G166" s="258">
        <f t="shared" si="13"/>
        <v>0</v>
      </c>
      <c r="AZ166" s="293">
        <f t="shared" si="11"/>
        <v>0</v>
      </c>
      <c r="BA166" s="293">
        <f t="shared" si="12"/>
        <v>0</v>
      </c>
    </row>
    <row r="167" spans="6:53" x14ac:dyDescent="0.2">
      <c r="F167" s="258">
        <f t="shared" si="13"/>
        <v>0</v>
      </c>
      <c r="G167" s="258">
        <f t="shared" si="13"/>
        <v>0</v>
      </c>
      <c r="AZ167" s="293">
        <f t="shared" si="11"/>
        <v>0</v>
      </c>
      <c r="BA167" s="293">
        <f t="shared" si="12"/>
        <v>0</v>
      </c>
    </row>
    <row r="168" spans="6:53" x14ac:dyDescent="0.2">
      <c r="F168" s="258">
        <f t="shared" si="13"/>
        <v>0</v>
      </c>
      <c r="G168" s="258">
        <f t="shared" si="13"/>
        <v>0</v>
      </c>
      <c r="AZ168" s="293">
        <f t="shared" si="11"/>
        <v>0</v>
      </c>
      <c r="BA168" s="293">
        <f t="shared" si="12"/>
        <v>0</v>
      </c>
    </row>
    <row r="169" spans="6:53" x14ac:dyDescent="0.2">
      <c r="F169" s="258">
        <f t="shared" si="13"/>
        <v>0</v>
      </c>
      <c r="G169" s="258">
        <f t="shared" si="13"/>
        <v>0</v>
      </c>
      <c r="AZ169" s="293">
        <f t="shared" si="11"/>
        <v>0</v>
      </c>
      <c r="BA169" s="293">
        <f t="shared" si="12"/>
        <v>0</v>
      </c>
    </row>
    <row r="170" spans="6:53" x14ac:dyDescent="0.2">
      <c r="F170" s="258">
        <f t="shared" si="13"/>
        <v>0</v>
      </c>
      <c r="G170" s="258">
        <f t="shared" si="13"/>
        <v>0</v>
      </c>
      <c r="AZ170" s="293">
        <f t="shared" si="11"/>
        <v>0</v>
      </c>
      <c r="BA170" s="293">
        <f t="shared" si="12"/>
        <v>0</v>
      </c>
    </row>
    <row r="171" spans="6:53" x14ac:dyDescent="0.2">
      <c r="F171" s="258">
        <f t="shared" si="13"/>
        <v>0</v>
      </c>
      <c r="G171" s="258">
        <f t="shared" si="13"/>
        <v>0</v>
      </c>
      <c r="AZ171" s="293">
        <f t="shared" si="11"/>
        <v>0</v>
      </c>
      <c r="BA171" s="293">
        <f t="shared" si="12"/>
        <v>0</v>
      </c>
    </row>
    <row r="172" spans="6:53" x14ac:dyDescent="0.2">
      <c r="F172" s="258">
        <f t="shared" si="13"/>
        <v>0</v>
      </c>
      <c r="G172" s="258">
        <f t="shared" si="13"/>
        <v>0</v>
      </c>
      <c r="AZ172" s="293">
        <f t="shared" si="11"/>
        <v>0</v>
      </c>
      <c r="BA172" s="293">
        <f t="shared" si="12"/>
        <v>0</v>
      </c>
    </row>
    <row r="173" spans="6:53" x14ac:dyDescent="0.2">
      <c r="F173" s="258">
        <f t="shared" si="13"/>
        <v>0</v>
      </c>
      <c r="G173" s="258">
        <f t="shared" si="13"/>
        <v>0</v>
      </c>
      <c r="AZ173" s="293">
        <f t="shared" si="11"/>
        <v>0</v>
      </c>
      <c r="BA173" s="293">
        <f t="shared" si="12"/>
        <v>0</v>
      </c>
    </row>
    <row r="174" spans="6:53" x14ac:dyDescent="0.2">
      <c r="F174" s="258">
        <f t="shared" si="13"/>
        <v>0</v>
      </c>
      <c r="G174" s="258">
        <f t="shared" si="13"/>
        <v>0</v>
      </c>
      <c r="AZ174" s="293">
        <f t="shared" si="11"/>
        <v>0</v>
      </c>
      <c r="BA174" s="293">
        <f t="shared" si="12"/>
        <v>0</v>
      </c>
    </row>
    <row r="175" spans="6:53" x14ac:dyDescent="0.2">
      <c r="F175" s="258">
        <f t="shared" si="13"/>
        <v>0</v>
      </c>
      <c r="G175" s="258">
        <f t="shared" si="13"/>
        <v>0</v>
      </c>
      <c r="AZ175" s="293">
        <f t="shared" si="11"/>
        <v>0</v>
      </c>
      <c r="BA175" s="293">
        <f t="shared" si="12"/>
        <v>0</v>
      </c>
    </row>
    <row r="176" spans="6:53" x14ac:dyDescent="0.2">
      <c r="F176" s="258">
        <f t="shared" si="13"/>
        <v>0</v>
      </c>
      <c r="G176" s="258">
        <f t="shared" si="13"/>
        <v>0</v>
      </c>
      <c r="AZ176" s="293">
        <f t="shared" si="11"/>
        <v>0</v>
      </c>
      <c r="BA176" s="293">
        <f t="shared" si="12"/>
        <v>0</v>
      </c>
    </row>
    <row r="177" spans="6:53" x14ac:dyDescent="0.2">
      <c r="F177" s="258">
        <f t="shared" si="13"/>
        <v>0</v>
      </c>
      <c r="G177" s="258">
        <f t="shared" si="13"/>
        <v>0</v>
      </c>
      <c r="AZ177" s="293">
        <f t="shared" si="11"/>
        <v>0</v>
      </c>
      <c r="BA177" s="293">
        <f t="shared" si="12"/>
        <v>0</v>
      </c>
    </row>
    <row r="178" spans="6:53" x14ac:dyDescent="0.2">
      <c r="F178" s="258">
        <f t="shared" si="13"/>
        <v>0</v>
      </c>
      <c r="G178" s="258">
        <f t="shared" si="13"/>
        <v>0</v>
      </c>
      <c r="AZ178" s="293">
        <f t="shared" si="11"/>
        <v>0</v>
      </c>
      <c r="BA178" s="293">
        <f t="shared" si="12"/>
        <v>0</v>
      </c>
    </row>
    <row r="179" spans="6:53" x14ac:dyDescent="0.2">
      <c r="F179" s="258">
        <f t="shared" si="13"/>
        <v>0</v>
      </c>
      <c r="G179" s="258">
        <f t="shared" si="13"/>
        <v>0</v>
      </c>
      <c r="AZ179" s="293">
        <f t="shared" si="11"/>
        <v>0</v>
      </c>
      <c r="BA179" s="293">
        <f t="shared" si="12"/>
        <v>0</v>
      </c>
    </row>
    <row r="180" spans="6:53" x14ac:dyDescent="0.2">
      <c r="F180" s="258">
        <f t="shared" si="13"/>
        <v>0</v>
      </c>
      <c r="G180" s="258">
        <f t="shared" si="13"/>
        <v>0</v>
      </c>
      <c r="AZ180" s="293">
        <f t="shared" si="11"/>
        <v>0</v>
      </c>
      <c r="BA180" s="293">
        <f t="shared" si="12"/>
        <v>0</v>
      </c>
    </row>
    <row r="181" spans="6:53" x14ac:dyDescent="0.2">
      <c r="F181" s="258">
        <f t="shared" si="13"/>
        <v>0</v>
      </c>
      <c r="G181" s="258">
        <f t="shared" si="13"/>
        <v>0</v>
      </c>
      <c r="AZ181" s="293">
        <f t="shared" si="11"/>
        <v>0</v>
      </c>
      <c r="BA181" s="293">
        <f t="shared" si="12"/>
        <v>0</v>
      </c>
    </row>
    <row r="182" spans="6:53" x14ac:dyDescent="0.2">
      <c r="F182" s="258">
        <f t="shared" si="13"/>
        <v>0</v>
      </c>
      <c r="G182" s="258">
        <f t="shared" si="13"/>
        <v>0</v>
      </c>
      <c r="AZ182" s="293">
        <f t="shared" si="11"/>
        <v>0</v>
      </c>
      <c r="BA182" s="293">
        <f t="shared" si="12"/>
        <v>0</v>
      </c>
    </row>
    <row r="183" spans="6:53" x14ac:dyDescent="0.2">
      <c r="F183" s="258">
        <f t="shared" si="13"/>
        <v>0</v>
      </c>
      <c r="G183" s="258">
        <f t="shared" si="13"/>
        <v>0</v>
      </c>
      <c r="AZ183" s="293">
        <f t="shared" si="11"/>
        <v>0</v>
      </c>
      <c r="BA183" s="293">
        <f t="shared" si="12"/>
        <v>0</v>
      </c>
    </row>
    <row r="184" spans="6:53" x14ac:dyDescent="0.2">
      <c r="F184" s="258">
        <f t="shared" si="13"/>
        <v>0</v>
      </c>
      <c r="G184" s="258">
        <f t="shared" si="13"/>
        <v>0</v>
      </c>
      <c r="AZ184" s="293">
        <f t="shared" si="11"/>
        <v>0</v>
      </c>
      <c r="BA184" s="293">
        <f t="shared" si="12"/>
        <v>0</v>
      </c>
    </row>
    <row r="185" spans="6:53" x14ac:dyDescent="0.2">
      <c r="F185" s="258">
        <f t="shared" si="13"/>
        <v>0</v>
      </c>
      <c r="G185" s="258">
        <f t="shared" si="13"/>
        <v>0</v>
      </c>
      <c r="AZ185" s="293">
        <f t="shared" si="11"/>
        <v>0</v>
      </c>
      <c r="BA185" s="293">
        <f t="shared" si="12"/>
        <v>0</v>
      </c>
    </row>
    <row r="186" spans="6:53" x14ac:dyDescent="0.2">
      <c r="F186" s="258">
        <f t="shared" si="13"/>
        <v>0</v>
      </c>
      <c r="G186" s="258">
        <f t="shared" si="13"/>
        <v>0</v>
      </c>
      <c r="AZ186" s="293">
        <f t="shared" si="11"/>
        <v>0</v>
      </c>
      <c r="BA186" s="293">
        <f t="shared" si="12"/>
        <v>0</v>
      </c>
    </row>
    <row r="187" spans="6:53" x14ac:dyDescent="0.2">
      <c r="F187" s="258">
        <f t="shared" si="13"/>
        <v>0</v>
      </c>
      <c r="G187" s="258">
        <f t="shared" si="13"/>
        <v>0</v>
      </c>
      <c r="AZ187" s="293">
        <f t="shared" si="11"/>
        <v>0</v>
      </c>
      <c r="BA187" s="293">
        <f t="shared" si="12"/>
        <v>0</v>
      </c>
    </row>
    <row r="188" spans="6:53" x14ac:dyDescent="0.2">
      <c r="F188" s="258">
        <f t="shared" si="13"/>
        <v>0</v>
      </c>
      <c r="G188" s="258">
        <f t="shared" si="13"/>
        <v>0</v>
      </c>
      <c r="AZ188" s="293">
        <f t="shared" si="11"/>
        <v>0</v>
      </c>
      <c r="BA188" s="293">
        <f t="shared" si="12"/>
        <v>0</v>
      </c>
    </row>
    <row r="189" spans="6:53" x14ac:dyDescent="0.2">
      <c r="F189" s="258">
        <f t="shared" si="13"/>
        <v>0</v>
      </c>
      <c r="G189" s="258">
        <f t="shared" si="13"/>
        <v>0</v>
      </c>
      <c r="AZ189" s="293">
        <f t="shared" si="11"/>
        <v>0</v>
      </c>
      <c r="BA189" s="293">
        <f t="shared" si="12"/>
        <v>0</v>
      </c>
    </row>
    <row r="190" spans="6:53" x14ac:dyDescent="0.2">
      <c r="F190" s="258">
        <f t="shared" si="13"/>
        <v>0</v>
      </c>
      <c r="G190" s="258">
        <f t="shared" si="13"/>
        <v>0</v>
      </c>
      <c r="AZ190" s="293">
        <f t="shared" si="11"/>
        <v>0</v>
      </c>
      <c r="BA190" s="293">
        <f t="shared" si="12"/>
        <v>0</v>
      </c>
    </row>
    <row r="191" spans="6:53" x14ac:dyDescent="0.2">
      <c r="F191" s="258">
        <f t="shared" si="13"/>
        <v>0</v>
      </c>
      <c r="G191" s="258">
        <f t="shared" si="13"/>
        <v>0</v>
      </c>
      <c r="AZ191" s="293">
        <f t="shared" si="11"/>
        <v>0</v>
      </c>
      <c r="BA191" s="293">
        <f t="shared" si="12"/>
        <v>0</v>
      </c>
    </row>
    <row r="192" spans="6:53" x14ac:dyDescent="0.2">
      <c r="F192" s="258">
        <f t="shared" si="13"/>
        <v>0</v>
      </c>
      <c r="G192" s="258">
        <f t="shared" si="13"/>
        <v>0</v>
      </c>
      <c r="AZ192" s="293">
        <f t="shared" si="11"/>
        <v>0</v>
      </c>
      <c r="BA192" s="293">
        <f t="shared" si="12"/>
        <v>0</v>
      </c>
    </row>
    <row r="193" spans="6:53" x14ac:dyDescent="0.2">
      <c r="F193" s="258">
        <f t="shared" si="13"/>
        <v>0</v>
      </c>
      <c r="G193" s="258">
        <f t="shared" si="13"/>
        <v>0</v>
      </c>
      <c r="AZ193" s="293">
        <f t="shared" si="11"/>
        <v>0</v>
      </c>
      <c r="BA193" s="293">
        <f t="shared" si="12"/>
        <v>0</v>
      </c>
    </row>
    <row r="194" spans="6:53" x14ac:dyDescent="0.2">
      <c r="F194" s="258">
        <f t="shared" si="13"/>
        <v>0</v>
      </c>
      <c r="G194" s="258">
        <f t="shared" si="13"/>
        <v>0</v>
      </c>
      <c r="AZ194" s="293">
        <f t="shared" si="11"/>
        <v>0</v>
      </c>
      <c r="BA194" s="293">
        <f t="shared" si="12"/>
        <v>0</v>
      </c>
    </row>
    <row r="195" spans="6:53" x14ac:dyDescent="0.2">
      <c r="F195" s="258">
        <f t="shared" si="13"/>
        <v>0</v>
      </c>
      <c r="G195" s="258">
        <f t="shared" si="13"/>
        <v>0</v>
      </c>
      <c r="AZ195" s="293">
        <f t="shared" si="11"/>
        <v>0</v>
      </c>
      <c r="BA195" s="293">
        <f t="shared" si="12"/>
        <v>0</v>
      </c>
    </row>
    <row r="196" spans="6:53" x14ac:dyDescent="0.2">
      <c r="F196" s="258">
        <f t="shared" si="13"/>
        <v>0</v>
      </c>
      <c r="G196" s="258">
        <f t="shared" si="13"/>
        <v>0</v>
      </c>
      <c r="AZ196" s="293">
        <f t="shared" si="11"/>
        <v>0</v>
      </c>
      <c r="BA196" s="293">
        <f t="shared" si="12"/>
        <v>0</v>
      </c>
    </row>
    <row r="197" spans="6:53" x14ac:dyDescent="0.2">
      <c r="F197" s="258">
        <f t="shared" si="13"/>
        <v>0</v>
      </c>
      <c r="G197" s="258">
        <f t="shared" si="13"/>
        <v>0</v>
      </c>
      <c r="AZ197" s="293">
        <f t="shared" si="11"/>
        <v>0</v>
      </c>
      <c r="BA197" s="293">
        <f t="shared" si="12"/>
        <v>0</v>
      </c>
    </row>
    <row r="198" spans="6:53" x14ac:dyDescent="0.2">
      <c r="F198" s="258">
        <f t="shared" si="13"/>
        <v>0</v>
      </c>
      <c r="G198" s="258">
        <f t="shared" si="13"/>
        <v>0</v>
      </c>
      <c r="AZ198" s="293">
        <f t="shared" si="11"/>
        <v>0</v>
      </c>
      <c r="BA198" s="293">
        <f t="shared" si="12"/>
        <v>0</v>
      </c>
    </row>
    <row r="199" spans="6:53" x14ac:dyDescent="0.2">
      <c r="F199" s="258">
        <f t="shared" si="13"/>
        <v>0</v>
      </c>
      <c r="G199" s="258">
        <f t="shared" si="13"/>
        <v>0</v>
      </c>
      <c r="AZ199" s="293">
        <f t="shared" si="11"/>
        <v>0</v>
      </c>
      <c r="BA199" s="293">
        <f t="shared" si="12"/>
        <v>0</v>
      </c>
    </row>
    <row r="200" spans="6:53" x14ac:dyDescent="0.2">
      <c r="F200" s="258">
        <f t="shared" si="13"/>
        <v>0</v>
      </c>
      <c r="G200" s="258">
        <f t="shared" si="13"/>
        <v>0</v>
      </c>
      <c r="AZ200" s="293">
        <f t="shared" si="11"/>
        <v>0</v>
      </c>
      <c r="BA200" s="293">
        <f t="shared" si="12"/>
        <v>0</v>
      </c>
    </row>
    <row r="201" spans="6:53" x14ac:dyDescent="0.2">
      <c r="F201" s="258">
        <f t="shared" si="13"/>
        <v>0</v>
      </c>
      <c r="G201" s="258">
        <f t="shared" si="13"/>
        <v>0</v>
      </c>
      <c r="AZ201" s="293">
        <f t="shared" si="11"/>
        <v>0</v>
      </c>
      <c r="BA201" s="293">
        <f t="shared" si="12"/>
        <v>0</v>
      </c>
    </row>
    <row r="202" spans="6:53" x14ac:dyDescent="0.2">
      <c r="F202" s="258">
        <f t="shared" si="13"/>
        <v>0</v>
      </c>
      <c r="G202" s="258">
        <f t="shared" si="13"/>
        <v>0</v>
      </c>
      <c r="AZ202" s="293">
        <f t="shared" si="11"/>
        <v>0</v>
      </c>
      <c r="BA202" s="293">
        <f t="shared" si="12"/>
        <v>0</v>
      </c>
    </row>
    <row r="203" spans="6:53" x14ac:dyDescent="0.2">
      <c r="F203" s="258">
        <f t="shared" si="13"/>
        <v>0</v>
      </c>
      <c r="G203" s="258">
        <f t="shared" si="13"/>
        <v>0</v>
      </c>
      <c r="AZ203" s="293">
        <f t="shared" si="11"/>
        <v>0</v>
      </c>
      <c r="BA203" s="293">
        <f t="shared" si="12"/>
        <v>0</v>
      </c>
    </row>
    <row r="204" spans="6:53" x14ac:dyDescent="0.2">
      <c r="F204" s="258">
        <f t="shared" si="13"/>
        <v>0</v>
      </c>
      <c r="G204" s="258">
        <f t="shared" si="13"/>
        <v>0</v>
      </c>
      <c r="AZ204" s="293">
        <f t="shared" si="11"/>
        <v>0</v>
      </c>
      <c r="BA204" s="293">
        <f t="shared" si="12"/>
        <v>0</v>
      </c>
    </row>
    <row r="205" spans="6:53" x14ac:dyDescent="0.2">
      <c r="F205" s="258">
        <f t="shared" si="13"/>
        <v>0</v>
      </c>
      <c r="G205" s="258">
        <f t="shared" si="13"/>
        <v>0</v>
      </c>
      <c r="AZ205" s="293">
        <f t="shared" si="11"/>
        <v>0</v>
      </c>
      <c r="BA205" s="293">
        <f t="shared" si="12"/>
        <v>0</v>
      </c>
    </row>
    <row r="206" spans="6:53" x14ac:dyDescent="0.2">
      <c r="F206" s="258">
        <f t="shared" si="13"/>
        <v>0</v>
      </c>
      <c r="G206" s="258">
        <f t="shared" si="13"/>
        <v>0</v>
      </c>
      <c r="AZ206" s="293">
        <f t="shared" ref="AZ206:AZ269" si="14">B206</f>
        <v>0</v>
      </c>
      <c r="BA206" s="293">
        <f t="shared" ref="BA206:BA269" si="15">C206</f>
        <v>0</v>
      </c>
    </row>
    <row r="207" spans="6:53" x14ac:dyDescent="0.2">
      <c r="F207" s="258">
        <f t="shared" si="13"/>
        <v>0</v>
      </c>
      <c r="G207" s="258">
        <f t="shared" si="13"/>
        <v>0</v>
      </c>
      <c r="AZ207" s="293">
        <f t="shared" si="14"/>
        <v>0</v>
      </c>
      <c r="BA207" s="293">
        <f t="shared" si="15"/>
        <v>0</v>
      </c>
    </row>
    <row r="208" spans="6:53" x14ac:dyDescent="0.2">
      <c r="F208" s="258">
        <f t="shared" si="13"/>
        <v>0</v>
      </c>
      <c r="G208" s="258">
        <f t="shared" si="13"/>
        <v>0</v>
      </c>
      <c r="AZ208" s="293">
        <f t="shared" si="14"/>
        <v>0</v>
      </c>
      <c r="BA208" s="293">
        <f t="shared" si="15"/>
        <v>0</v>
      </c>
    </row>
    <row r="209" spans="6:53" x14ac:dyDescent="0.2">
      <c r="F209" s="258">
        <f t="shared" si="13"/>
        <v>0</v>
      </c>
      <c r="G209" s="258">
        <f t="shared" si="13"/>
        <v>0</v>
      </c>
      <c r="AZ209" s="293">
        <f t="shared" si="14"/>
        <v>0</v>
      </c>
      <c r="BA209" s="293">
        <f t="shared" si="15"/>
        <v>0</v>
      </c>
    </row>
    <row r="210" spans="6:53" x14ac:dyDescent="0.2">
      <c r="F210" s="258">
        <f t="shared" si="13"/>
        <v>0</v>
      </c>
      <c r="G210" s="258">
        <f t="shared" si="13"/>
        <v>0</v>
      </c>
      <c r="AZ210" s="293">
        <f t="shared" si="14"/>
        <v>0</v>
      </c>
      <c r="BA210" s="293">
        <f t="shared" si="15"/>
        <v>0</v>
      </c>
    </row>
    <row r="211" spans="6:53" x14ac:dyDescent="0.2">
      <c r="F211" s="258">
        <f t="shared" si="13"/>
        <v>0</v>
      </c>
      <c r="G211" s="258">
        <f t="shared" si="13"/>
        <v>0</v>
      </c>
      <c r="AZ211" s="293">
        <f t="shared" si="14"/>
        <v>0</v>
      </c>
      <c r="BA211" s="293">
        <f t="shared" si="15"/>
        <v>0</v>
      </c>
    </row>
    <row r="212" spans="6:53" x14ac:dyDescent="0.2">
      <c r="F212" s="258">
        <f t="shared" si="13"/>
        <v>0</v>
      </c>
      <c r="G212" s="258">
        <f t="shared" si="13"/>
        <v>0</v>
      </c>
      <c r="AZ212" s="293">
        <f t="shared" si="14"/>
        <v>0</v>
      </c>
      <c r="BA212" s="293">
        <f t="shared" si="15"/>
        <v>0</v>
      </c>
    </row>
    <row r="213" spans="6:53" x14ac:dyDescent="0.2">
      <c r="F213" s="258">
        <f t="shared" si="13"/>
        <v>0</v>
      </c>
      <c r="G213" s="258">
        <f t="shared" si="13"/>
        <v>0</v>
      </c>
      <c r="AZ213" s="293">
        <f t="shared" si="14"/>
        <v>0</v>
      </c>
      <c r="BA213" s="293">
        <f t="shared" si="15"/>
        <v>0</v>
      </c>
    </row>
    <row r="214" spans="6:53" x14ac:dyDescent="0.2">
      <c r="F214" s="258">
        <f t="shared" si="13"/>
        <v>0</v>
      </c>
      <c r="G214" s="258">
        <f t="shared" si="13"/>
        <v>0</v>
      </c>
      <c r="AZ214" s="293">
        <f t="shared" si="14"/>
        <v>0</v>
      </c>
      <c r="BA214" s="293">
        <f t="shared" si="15"/>
        <v>0</v>
      </c>
    </row>
    <row r="215" spans="6:53" x14ac:dyDescent="0.2">
      <c r="F215" s="258">
        <f t="shared" si="13"/>
        <v>0</v>
      </c>
      <c r="G215" s="258">
        <f t="shared" si="13"/>
        <v>0</v>
      </c>
      <c r="AZ215" s="293">
        <f t="shared" si="14"/>
        <v>0</v>
      </c>
      <c r="BA215" s="293">
        <f t="shared" si="15"/>
        <v>0</v>
      </c>
    </row>
    <row r="216" spans="6:53" x14ac:dyDescent="0.2">
      <c r="F216" s="258">
        <f t="shared" si="13"/>
        <v>0</v>
      </c>
      <c r="G216" s="258">
        <f t="shared" si="13"/>
        <v>0</v>
      </c>
      <c r="AZ216" s="293">
        <f t="shared" si="14"/>
        <v>0</v>
      </c>
      <c r="BA216" s="293">
        <f t="shared" si="15"/>
        <v>0</v>
      </c>
    </row>
    <row r="217" spans="6:53" x14ac:dyDescent="0.2">
      <c r="F217" s="258">
        <f t="shared" si="13"/>
        <v>0</v>
      </c>
      <c r="G217" s="258">
        <f t="shared" si="13"/>
        <v>0</v>
      </c>
      <c r="AZ217" s="293">
        <f t="shared" si="14"/>
        <v>0</v>
      </c>
      <c r="BA217" s="293">
        <f t="shared" si="15"/>
        <v>0</v>
      </c>
    </row>
    <row r="218" spans="6:53" x14ac:dyDescent="0.2">
      <c r="F218" s="258">
        <f t="shared" si="13"/>
        <v>0</v>
      </c>
      <c r="G218" s="258">
        <f t="shared" si="13"/>
        <v>0</v>
      </c>
      <c r="AZ218" s="293">
        <f t="shared" si="14"/>
        <v>0</v>
      </c>
      <c r="BA218" s="293">
        <f t="shared" si="15"/>
        <v>0</v>
      </c>
    </row>
    <row r="219" spans="6:53" x14ac:dyDescent="0.2">
      <c r="F219" s="258">
        <f t="shared" si="13"/>
        <v>0</v>
      </c>
      <c r="G219" s="258">
        <f t="shared" si="13"/>
        <v>0</v>
      </c>
      <c r="AZ219" s="293">
        <f t="shared" si="14"/>
        <v>0</v>
      </c>
      <c r="BA219" s="293">
        <f t="shared" si="15"/>
        <v>0</v>
      </c>
    </row>
    <row r="220" spans="6:53" x14ac:dyDescent="0.2">
      <c r="F220" s="258">
        <f t="shared" si="13"/>
        <v>0</v>
      </c>
      <c r="G220" s="258">
        <f t="shared" si="13"/>
        <v>0</v>
      </c>
      <c r="AZ220" s="293">
        <f t="shared" si="14"/>
        <v>0</v>
      </c>
      <c r="BA220" s="293">
        <f t="shared" si="15"/>
        <v>0</v>
      </c>
    </row>
    <row r="221" spans="6:53" x14ac:dyDescent="0.2">
      <c r="F221" s="258">
        <f t="shared" ref="F221:G284" si="16">SUMIF($M$1:$AU$1,F$1,$M221:$AU221)</f>
        <v>0</v>
      </c>
      <c r="G221" s="258">
        <f t="shared" si="16"/>
        <v>0</v>
      </c>
      <c r="AZ221" s="293">
        <f t="shared" si="14"/>
        <v>0</v>
      </c>
      <c r="BA221" s="293">
        <f t="shared" si="15"/>
        <v>0</v>
      </c>
    </row>
    <row r="222" spans="6:53" x14ac:dyDescent="0.2">
      <c r="F222" s="258">
        <f t="shared" si="16"/>
        <v>0</v>
      </c>
      <c r="G222" s="258">
        <f t="shared" si="16"/>
        <v>0</v>
      </c>
      <c r="AZ222" s="293">
        <f t="shared" si="14"/>
        <v>0</v>
      </c>
      <c r="BA222" s="293">
        <f t="shared" si="15"/>
        <v>0</v>
      </c>
    </row>
    <row r="223" spans="6:53" x14ac:dyDescent="0.2">
      <c r="F223" s="258">
        <f t="shared" si="16"/>
        <v>0</v>
      </c>
      <c r="G223" s="258">
        <f t="shared" si="16"/>
        <v>0</v>
      </c>
      <c r="AZ223" s="293">
        <f t="shared" si="14"/>
        <v>0</v>
      </c>
      <c r="BA223" s="293">
        <f t="shared" si="15"/>
        <v>0</v>
      </c>
    </row>
    <row r="224" spans="6:53" x14ac:dyDescent="0.2">
      <c r="F224" s="258">
        <f t="shared" si="16"/>
        <v>0</v>
      </c>
      <c r="G224" s="258">
        <f t="shared" si="16"/>
        <v>0</v>
      </c>
      <c r="AZ224" s="293">
        <f t="shared" si="14"/>
        <v>0</v>
      </c>
      <c r="BA224" s="293">
        <f t="shared" si="15"/>
        <v>0</v>
      </c>
    </row>
    <row r="225" spans="6:53" x14ac:dyDescent="0.2">
      <c r="F225" s="258">
        <f t="shared" si="16"/>
        <v>0</v>
      </c>
      <c r="G225" s="258">
        <f t="shared" si="16"/>
        <v>0</v>
      </c>
      <c r="AZ225" s="293">
        <f t="shared" si="14"/>
        <v>0</v>
      </c>
      <c r="BA225" s="293">
        <f t="shared" si="15"/>
        <v>0</v>
      </c>
    </row>
    <row r="226" spans="6:53" x14ac:dyDescent="0.2">
      <c r="F226" s="258">
        <f t="shared" si="16"/>
        <v>0</v>
      </c>
      <c r="G226" s="258">
        <f t="shared" si="16"/>
        <v>0</v>
      </c>
      <c r="AZ226" s="293">
        <f t="shared" si="14"/>
        <v>0</v>
      </c>
      <c r="BA226" s="293">
        <f t="shared" si="15"/>
        <v>0</v>
      </c>
    </row>
    <row r="227" spans="6:53" x14ac:dyDescent="0.2">
      <c r="F227" s="258">
        <f t="shared" si="16"/>
        <v>0</v>
      </c>
      <c r="G227" s="258">
        <f t="shared" si="16"/>
        <v>0</v>
      </c>
      <c r="AZ227" s="293">
        <f t="shared" si="14"/>
        <v>0</v>
      </c>
      <c r="BA227" s="293">
        <f t="shared" si="15"/>
        <v>0</v>
      </c>
    </row>
    <row r="228" spans="6:53" x14ac:dyDescent="0.2">
      <c r="F228" s="258">
        <f t="shared" si="16"/>
        <v>0</v>
      </c>
      <c r="G228" s="258">
        <f t="shared" si="16"/>
        <v>0</v>
      </c>
      <c r="AZ228" s="293">
        <f t="shared" si="14"/>
        <v>0</v>
      </c>
      <c r="BA228" s="293">
        <f t="shared" si="15"/>
        <v>0</v>
      </c>
    </row>
    <row r="229" spans="6:53" x14ac:dyDescent="0.2">
      <c r="F229" s="258">
        <f t="shared" si="16"/>
        <v>0</v>
      </c>
      <c r="G229" s="258">
        <f t="shared" si="16"/>
        <v>0</v>
      </c>
      <c r="AZ229" s="293">
        <f t="shared" si="14"/>
        <v>0</v>
      </c>
      <c r="BA229" s="293">
        <f t="shared" si="15"/>
        <v>0</v>
      </c>
    </row>
    <row r="230" spans="6:53" x14ac:dyDescent="0.2">
      <c r="F230" s="258">
        <f t="shared" si="16"/>
        <v>0</v>
      </c>
      <c r="G230" s="258">
        <f t="shared" si="16"/>
        <v>0</v>
      </c>
      <c r="AZ230" s="293">
        <f t="shared" si="14"/>
        <v>0</v>
      </c>
      <c r="BA230" s="293">
        <f t="shared" si="15"/>
        <v>0</v>
      </c>
    </row>
    <row r="231" spans="6:53" x14ac:dyDescent="0.2">
      <c r="F231" s="258">
        <f t="shared" si="16"/>
        <v>0</v>
      </c>
      <c r="G231" s="258">
        <f t="shared" si="16"/>
        <v>0</v>
      </c>
      <c r="AZ231" s="293">
        <f t="shared" si="14"/>
        <v>0</v>
      </c>
      <c r="BA231" s="293">
        <f t="shared" si="15"/>
        <v>0</v>
      </c>
    </row>
    <row r="232" spans="6:53" x14ac:dyDescent="0.2">
      <c r="F232" s="258">
        <f t="shared" si="16"/>
        <v>0</v>
      </c>
      <c r="G232" s="258">
        <f t="shared" si="16"/>
        <v>0</v>
      </c>
      <c r="AZ232" s="293">
        <f t="shared" si="14"/>
        <v>0</v>
      </c>
      <c r="BA232" s="293">
        <f t="shared" si="15"/>
        <v>0</v>
      </c>
    </row>
    <row r="233" spans="6:53" x14ac:dyDescent="0.2">
      <c r="F233" s="258">
        <f t="shared" si="16"/>
        <v>0</v>
      </c>
      <c r="G233" s="258">
        <f t="shared" si="16"/>
        <v>0</v>
      </c>
      <c r="AZ233" s="293">
        <f t="shared" si="14"/>
        <v>0</v>
      </c>
      <c r="BA233" s="293">
        <f t="shared" si="15"/>
        <v>0</v>
      </c>
    </row>
    <row r="234" spans="6:53" x14ac:dyDescent="0.2">
      <c r="F234" s="258">
        <f t="shared" si="16"/>
        <v>0</v>
      </c>
      <c r="G234" s="258">
        <f t="shared" si="16"/>
        <v>0</v>
      </c>
      <c r="AZ234" s="293">
        <f t="shared" si="14"/>
        <v>0</v>
      </c>
      <c r="BA234" s="293">
        <f t="shared" si="15"/>
        <v>0</v>
      </c>
    </row>
    <row r="235" spans="6:53" x14ac:dyDescent="0.2">
      <c r="F235" s="258">
        <f t="shared" si="16"/>
        <v>0</v>
      </c>
      <c r="G235" s="258">
        <f t="shared" si="16"/>
        <v>0</v>
      </c>
      <c r="AZ235" s="293">
        <f t="shared" si="14"/>
        <v>0</v>
      </c>
      <c r="BA235" s="293">
        <f t="shared" si="15"/>
        <v>0</v>
      </c>
    </row>
    <row r="236" spans="6:53" x14ac:dyDescent="0.2">
      <c r="F236" s="258">
        <f t="shared" si="16"/>
        <v>0</v>
      </c>
      <c r="G236" s="258">
        <f t="shared" si="16"/>
        <v>0</v>
      </c>
      <c r="AZ236" s="293">
        <f t="shared" si="14"/>
        <v>0</v>
      </c>
      <c r="BA236" s="293">
        <f t="shared" si="15"/>
        <v>0</v>
      </c>
    </row>
    <row r="237" spans="6:53" x14ac:dyDescent="0.2">
      <c r="F237" s="258">
        <f t="shared" si="16"/>
        <v>0</v>
      </c>
      <c r="G237" s="258">
        <f t="shared" si="16"/>
        <v>0</v>
      </c>
      <c r="AZ237" s="293">
        <f t="shared" si="14"/>
        <v>0</v>
      </c>
      <c r="BA237" s="293">
        <f t="shared" si="15"/>
        <v>0</v>
      </c>
    </row>
    <row r="238" spans="6:53" x14ac:dyDescent="0.2">
      <c r="F238" s="258">
        <f t="shared" si="16"/>
        <v>0</v>
      </c>
      <c r="G238" s="258">
        <f t="shared" si="16"/>
        <v>0</v>
      </c>
      <c r="AZ238" s="293">
        <f t="shared" si="14"/>
        <v>0</v>
      </c>
      <c r="BA238" s="293">
        <f t="shared" si="15"/>
        <v>0</v>
      </c>
    </row>
    <row r="239" spans="6:53" x14ac:dyDescent="0.2">
      <c r="F239" s="258">
        <f t="shared" si="16"/>
        <v>0</v>
      </c>
      <c r="G239" s="258">
        <f t="shared" si="16"/>
        <v>0</v>
      </c>
      <c r="AZ239" s="293">
        <f t="shared" si="14"/>
        <v>0</v>
      </c>
      <c r="BA239" s="293">
        <f t="shared" si="15"/>
        <v>0</v>
      </c>
    </row>
    <row r="240" spans="6:53" x14ac:dyDescent="0.2">
      <c r="F240" s="258">
        <f t="shared" si="16"/>
        <v>0</v>
      </c>
      <c r="G240" s="258">
        <f t="shared" si="16"/>
        <v>0</v>
      </c>
      <c r="AZ240" s="293">
        <f t="shared" si="14"/>
        <v>0</v>
      </c>
      <c r="BA240" s="293">
        <f t="shared" si="15"/>
        <v>0</v>
      </c>
    </row>
    <row r="241" spans="6:53" x14ac:dyDescent="0.2">
      <c r="F241" s="258">
        <f t="shared" si="16"/>
        <v>0</v>
      </c>
      <c r="G241" s="258">
        <f t="shared" si="16"/>
        <v>0</v>
      </c>
      <c r="AZ241" s="293">
        <f t="shared" si="14"/>
        <v>0</v>
      </c>
      <c r="BA241" s="293">
        <f t="shared" si="15"/>
        <v>0</v>
      </c>
    </row>
    <row r="242" spans="6:53" x14ac:dyDescent="0.2">
      <c r="F242" s="258">
        <f t="shared" si="16"/>
        <v>0</v>
      </c>
      <c r="G242" s="258">
        <f t="shared" si="16"/>
        <v>0</v>
      </c>
      <c r="AZ242" s="293">
        <f t="shared" si="14"/>
        <v>0</v>
      </c>
      <c r="BA242" s="293">
        <f t="shared" si="15"/>
        <v>0</v>
      </c>
    </row>
    <row r="243" spans="6:53" x14ac:dyDescent="0.2">
      <c r="F243" s="258">
        <f t="shared" si="16"/>
        <v>0</v>
      </c>
      <c r="G243" s="258">
        <f t="shared" si="16"/>
        <v>0</v>
      </c>
      <c r="AZ243" s="293">
        <f t="shared" si="14"/>
        <v>0</v>
      </c>
      <c r="BA243" s="293">
        <f t="shared" si="15"/>
        <v>0</v>
      </c>
    </row>
    <row r="244" spans="6:53" x14ac:dyDescent="0.2">
      <c r="F244" s="258">
        <f t="shared" si="16"/>
        <v>0</v>
      </c>
      <c r="G244" s="258">
        <f t="shared" si="16"/>
        <v>0</v>
      </c>
      <c r="AZ244" s="293">
        <f t="shared" si="14"/>
        <v>0</v>
      </c>
      <c r="BA244" s="293">
        <f t="shared" si="15"/>
        <v>0</v>
      </c>
    </row>
    <row r="245" spans="6:53" x14ac:dyDescent="0.2">
      <c r="F245" s="258">
        <f t="shared" si="16"/>
        <v>0</v>
      </c>
      <c r="G245" s="258">
        <f t="shared" si="16"/>
        <v>0</v>
      </c>
      <c r="AZ245" s="293">
        <f t="shared" si="14"/>
        <v>0</v>
      </c>
      <c r="BA245" s="293">
        <f t="shared" si="15"/>
        <v>0</v>
      </c>
    </row>
    <row r="246" spans="6:53" x14ac:dyDescent="0.2">
      <c r="F246" s="258">
        <f t="shared" si="16"/>
        <v>0</v>
      </c>
      <c r="G246" s="258">
        <f t="shared" si="16"/>
        <v>0</v>
      </c>
      <c r="AZ246" s="293">
        <f t="shared" si="14"/>
        <v>0</v>
      </c>
      <c r="BA246" s="293">
        <f t="shared" si="15"/>
        <v>0</v>
      </c>
    </row>
    <row r="247" spans="6:53" x14ac:dyDescent="0.2">
      <c r="F247" s="258">
        <f t="shared" si="16"/>
        <v>0</v>
      </c>
      <c r="G247" s="258">
        <f t="shared" si="16"/>
        <v>0</v>
      </c>
      <c r="AZ247" s="293">
        <f t="shared" si="14"/>
        <v>0</v>
      </c>
      <c r="BA247" s="293">
        <f t="shared" si="15"/>
        <v>0</v>
      </c>
    </row>
    <row r="248" spans="6:53" x14ac:dyDescent="0.2">
      <c r="F248" s="258">
        <f t="shared" si="16"/>
        <v>0</v>
      </c>
      <c r="G248" s="258">
        <f t="shared" si="16"/>
        <v>0</v>
      </c>
      <c r="AZ248" s="293">
        <f t="shared" si="14"/>
        <v>0</v>
      </c>
      <c r="BA248" s="293">
        <f t="shared" si="15"/>
        <v>0</v>
      </c>
    </row>
    <row r="249" spans="6:53" x14ac:dyDescent="0.2">
      <c r="F249" s="258">
        <f t="shared" si="16"/>
        <v>0</v>
      </c>
      <c r="G249" s="258">
        <f t="shared" si="16"/>
        <v>0</v>
      </c>
      <c r="AZ249" s="293">
        <f t="shared" si="14"/>
        <v>0</v>
      </c>
      <c r="BA249" s="293">
        <f t="shared" si="15"/>
        <v>0</v>
      </c>
    </row>
    <row r="250" spans="6:53" x14ac:dyDescent="0.2">
      <c r="F250" s="258">
        <f t="shared" si="16"/>
        <v>0</v>
      </c>
      <c r="G250" s="258">
        <f t="shared" si="16"/>
        <v>0</v>
      </c>
      <c r="AZ250" s="293">
        <f t="shared" si="14"/>
        <v>0</v>
      </c>
      <c r="BA250" s="293">
        <f t="shared" si="15"/>
        <v>0</v>
      </c>
    </row>
    <row r="251" spans="6:53" x14ac:dyDescent="0.2">
      <c r="F251" s="258">
        <f t="shared" si="16"/>
        <v>0</v>
      </c>
      <c r="G251" s="258">
        <f t="shared" si="16"/>
        <v>0</v>
      </c>
      <c r="AZ251" s="293">
        <f t="shared" si="14"/>
        <v>0</v>
      </c>
      <c r="BA251" s="293">
        <f t="shared" si="15"/>
        <v>0</v>
      </c>
    </row>
    <row r="252" spans="6:53" x14ac:dyDescent="0.2">
      <c r="F252" s="258">
        <f t="shared" si="16"/>
        <v>0</v>
      </c>
      <c r="G252" s="258">
        <f t="shared" si="16"/>
        <v>0</v>
      </c>
      <c r="AZ252" s="293">
        <f t="shared" si="14"/>
        <v>0</v>
      </c>
      <c r="BA252" s="293">
        <f t="shared" si="15"/>
        <v>0</v>
      </c>
    </row>
    <row r="253" spans="6:53" x14ac:dyDescent="0.2">
      <c r="F253" s="258">
        <f t="shared" si="16"/>
        <v>0</v>
      </c>
      <c r="G253" s="258">
        <f t="shared" si="16"/>
        <v>0</v>
      </c>
      <c r="AZ253" s="293">
        <f t="shared" si="14"/>
        <v>0</v>
      </c>
      <c r="BA253" s="293">
        <f t="shared" si="15"/>
        <v>0</v>
      </c>
    </row>
    <row r="254" spans="6:53" x14ac:dyDescent="0.2">
      <c r="F254" s="258">
        <f t="shared" si="16"/>
        <v>0</v>
      </c>
      <c r="G254" s="258">
        <f t="shared" si="16"/>
        <v>0</v>
      </c>
      <c r="AZ254" s="293">
        <f t="shared" si="14"/>
        <v>0</v>
      </c>
      <c r="BA254" s="293">
        <f t="shared" si="15"/>
        <v>0</v>
      </c>
    </row>
    <row r="255" spans="6:53" x14ac:dyDescent="0.2">
      <c r="F255" s="258">
        <f t="shared" si="16"/>
        <v>0</v>
      </c>
      <c r="G255" s="258">
        <f t="shared" si="16"/>
        <v>0</v>
      </c>
      <c r="AZ255" s="293">
        <f t="shared" si="14"/>
        <v>0</v>
      </c>
      <c r="BA255" s="293">
        <f t="shared" si="15"/>
        <v>0</v>
      </c>
    </row>
    <row r="256" spans="6:53" x14ac:dyDescent="0.2">
      <c r="F256" s="258">
        <f t="shared" si="16"/>
        <v>0</v>
      </c>
      <c r="G256" s="258">
        <f t="shared" si="16"/>
        <v>0</v>
      </c>
      <c r="AZ256" s="293">
        <f t="shared" si="14"/>
        <v>0</v>
      </c>
      <c r="BA256" s="293">
        <f t="shared" si="15"/>
        <v>0</v>
      </c>
    </row>
    <row r="257" spans="6:53" x14ac:dyDescent="0.2">
      <c r="F257" s="258">
        <f t="shared" si="16"/>
        <v>0</v>
      </c>
      <c r="G257" s="258">
        <f t="shared" si="16"/>
        <v>0</v>
      </c>
      <c r="AZ257" s="293">
        <f t="shared" si="14"/>
        <v>0</v>
      </c>
      <c r="BA257" s="293">
        <f t="shared" si="15"/>
        <v>0</v>
      </c>
    </row>
    <row r="258" spans="6:53" x14ac:dyDescent="0.2">
      <c r="F258" s="258">
        <f t="shared" si="16"/>
        <v>0</v>
      </c>
      <c r="G258" s="258">
        <f t="shared" si="16"/>
        <v>0</v>
      </c>
      <c r="AZ258" s="293">
        <f t="shared" si="14"/>
        <v>0</v>
      </c>
      <c r="BA258" s="293">
        <f t="shared" si="15"/>
        <v>0</v>
      </c>
    </row>
    <row r="259" spans="6:53" x14ac:dyDescent="0.2">
      <c r="F259" s="258">
        <f t="shared" si="16"/>
        <v>0</v>
      </c>
      <c r="G259" s="258">
        <f t="shared" si="16"/>
        <v>0</v>
      </c>
      <c r="AZ259" s="293">
        <f t="shared" si="14"/>
        <v>0</v>
      </c>
      <c r="BA259" s="293">
        <f t="shared" si="15"/>
        <v>0</v>
      </c>
    </row>
    <row r="260" spans="6:53" x14ac:dyDescent="0.2">
      <c r="F260" s="258">
        <f t="shared" si="16"/>
        <v>0</v>
      </c>
      <c r="G260" s="258">
        <f t="shared" si="16"/>
        <v>0</v>
      </c>
      <c r="AZ260" s="293">
        <f t="shared" si="14"/>
        <v>0</v>
      </c>
      <c r="BA260" s="293">
        <f t="shared" si="15"/>
        <v>0</v>
      </c>
    </row>
    <row r="261" spans="6:53" x14ac:dyDescent="0.2">
      <c r="F261" s="258">
        <f t="shared" si="16"/>
        <v>0</v>
      </c>
      <c r="G261" s="258">
        <f t="shared" si="16"/>
        <v>0</v>
      </c>
      <c r="AZ261" s="293">
        <f t="shared" si="14"/>
        <v>0</v>
      </c>
      <c r="BA261" s="293">
        <f t="shared" si="15"/>
        <v>0</v>
      </c>
    </row>
    <row r="262" spans="6:53" x14ac:dyDescent="0.2">
      <c r="F262" s="258">
        <f t="shared" si="16"/>
        <v>0</v>
      </c>
      <c r="G262" s="258">
        <f t="shared" si="16"/>
        <v>0</v>
      </c>
      <c r="AZ262" s="293">
        <f t="shared" si="14"/>
        <v>0</v>
      </c>
      <c r="BA262" s="293">
        <f t="shared" si="15"/>
        <v>0</v>
      </c>
    </row>
    <row r="263" spans="6:53" x14ac:dyDescent="0.2">
      <c r="F263" s="258">
        <f t="shared" si="16"/>
        <v>0</v>
      </c>
      <c r="G263" s="258">
        <f t="shared" si="16"/>
        <v>0</v>
      </c>
      <c r="AZ263" s="293">
        <f t="shared" si="14"/>
        <v>0</v>
      </c>
      <c r="BA263" s="293">
        <f t="shared" si="15"/>
        <v>0</v>
      </c>
    </row>
    <row r="264" spans="6:53" x14ac:dyDescent="0.2">
      <c r="F264" s="258">
        <f t="shared" si="16"/>
        <v>0</v>
      </c>
      <c r="G264" s="258">
        <f t="shared" si="16"/>
        <v>0</v>
      </c>
      <c r="AZ264" s="293">
        <f t="shared" si="14"/>
        <v>0</v>
      </c>
      <c r="BA264" s="293">
        <f t="shared" si="15"/>
        <v>0</v>
      </c>
    </row>
    <row r="265" spans="6:53" x14ac:dyDescent="0.2">
      <c r="F265" s="258">
        <f t="shared" si="16"/>
        <v>0</v>
      </c>
      <c r="G265" s="258">
        <f t="shared" si="16"/>
        <v>0</v>
      </c>
      <c r="AZ265" s="293">
        <f t="shared" si="14"/>
        <v>0</v>
      </c>
      <c r="BA265" s="293">
        <f t="shared" si="15"/>
        <v>0</v>
      </c>
    </row>
    <row r="266" spans="6:53" x14ac:dyDescent="0.2">
      <c r="F266" s="258">
        <f t="shared" si="16"/>
        <v>0</v>
      </c>
      <c r="G266" s="258">
        <f t="shared" si="16"/>
        <v>0</v>
      </c>
      <c r="AZ266" s="293">
        <f t="shared" si="14"/>
        <v>0</v>
      </c>
      <c r="BA266" s="293">
        <f t="shared" si="15"/>
        <v>0</v>
      </c>
    </row>
    <row r="267" spans="6:53" x14ac:dyDescent="0.2">
      <c r="F267" s="258">
        <f t="shared" si="16"/>
        <v>0</v>
      </c>
      <c r="G267" s="258">
        <f t="shared" si="16"/>
        <v>0</v>
      </c>
      <c r="AZ267" s="293">
        <f t="shared" si="14"/>
        <v>0</v>
      </c>
      <c r="BA267" s="293">
        <f t="shared" si="15"/>
        <v>0</v>
      </c>
    </row>
    <row r="268" spans="6:53" x14ac:dyDescent="0.2">
      <c r="F268" s="258">
        <f t="shared" si="16"/>
        <v>0</v>
      </c>
      <c r="G268" s="258">
        <f t="shared" si="16"/>
        <v>0</v>
      </c>
      <c r="AZ268" s="293">
        <f t="shared" si="14"/>
        <v>0</v>
      </c>
      <c r="BA268" s="293">
        <f t="shared" si="15"/>
        <v>0</v>
      </c>
    </row>
    <row r="269" spans="6:53" x14ac:dyDescent="0.2">
      <c r="F269" s="258">
        <f t="shared" si="16"/>
        <v>0</v>
      </c>
      <c r="G269" s="258">
        <f t="shared" si="16"/>
        <v>0</v>
      </c>
      <c r="AZ269" s="293">
        <f t="shared" si="14"/>
        <v>0</v>
      </c>
      <c r="BA269" s="293">
        <f t="shared" si="15"/>
        <v>0</v>
      </c>
    </row>
    <row r="270" spans="6:53" x14ac:dyDescent="0.2">
      <c r="F270" s="258">
        <f t="shared" si="16"/>
        <v>0</v>
      </c>
      <c r="G270" s="258">
        <f t="shared" si="16"/>
        <v>0</v>
      </c>
      <c r="AZ270" s="293">
        <f t="shared" ref="AZ270:AZ333" si="17">B270</f>
        <v>0</v>
      </c>
      <c r="BA270" s="293">
        <f t="shared" ref="BA270:BA333" si="18">C270</f>
        <v>0</v>
      </c>
    </row>
    <row r="271" spans="6:53" x14ac:dyDescent="0.2">
      <c r="F271" s="258">
        <f t="shared" si="16"/>
        <v>0</v>
      </c>
      <c r="G271" s="258">
        <f t="shared" si="16"/>
        <v>0</v>
      </c>
      <c r="AZ271" s="293">
        <f t="shared" si="17"/>
        <v>0</v>
      </c>
      <c r="BA271" s="293">
        <f t="shared" si="18"/>
        <v>0</v>
      </c>
    </row>
    <row r="272" spans="6:53" x14ac:dyDescent="0.2">
      <c r="F272" s="258">
        <f t="shared" si="16"/>
        <v>0</v>
      </c>
      <c r="G272" s="258">
        <f t="shared" si="16"/>
        <v>0</v>
      </c>
      <c r="AZ272" s="293">
        <f t="shared" si="17"/>
        <v>0</v>
      </c>
      <c r="BA272" s="293">
        <f t="shared" si="18"/>
        <v>0</v>
      </c>
    </row>
    <row r="273" spans="6:53" x14ac:dyDescent="0.2">
      <c r="F273" s="258">
        <f t="shared" si="16"/>
        <v>0</v>
      </c>
      <c r="G273" s="258">
        <f t="shared" si="16"/>
        <v>0</v>
      </c>
      <c r="AZ273" s="293">
        <f t="shared" si="17"/>
        <v>0</v>
      </c>
      <c r="BA273" s="293">
        <f t="shared" si="18"/>
        <v>0</v>
      </c>
    </row>
    <row r="274" spans="6:53" x14ac:dyDescent="0.2">
      <c r="F274" s="258">
        <f t="shared" si="16"/>
        <v>0</v>
      </c>
      <c r="G274" s="258">
        <f t="shared" si="16"/>
        <v>0</v>
      </c>
      <c r="AZ274" s="293">
        <f t="shared" si="17"/>
        <v>0</v>
      </c>
      <c r="BA274" s="293">
        <f t="shared" si="18"/>
        <v>0</v>
      </c>
    </row>
    <row r="275" spans="6:53" x14ac:dyDescent="0.2">
      <c r="F275" s="258">
        <f t="shared" si="16"/>
        <v>0</v>
      </c>
      <c r="G275" s="258">
        <f t="shared" si="16"/>
        <v>0</v>
      </c>
      <c r="AZ275" s="293">
        <f t="shared" si="17"/>
        <v>0</v>
      </c>
      <c r="BA275" s="293">
        <f t="shared" si="18"/>
        <v>0</v>
      </c>
    </row>
    <row r="276" spans="6:53" x14ac:dyDescent="0.2">
      <c r="F276" s="258">
        <f t="shared" si="16"/>
        <v>0</v>
      </c>
      <c r="G276" s="258">
        <f t="shared" si="16"/>
        <v>0</v>
      </c>
      <c r="AZ276" s="293">
        <f t="shared" si="17"/>
        <v>0</v>
      </c>
      <c r="BA276" s="293">
        <f t="shared" si="18"/>
        <v>0</v>
      </c>
    </row>
    <row r="277" spans="6:53" x14ac:dyDescent="0.2">
      <c r="F277" s="258">
        <f t="shared" si="16"/>
        <v>0</v>
      </c>
      <c r="G277" s="258">
        <f t="shared" si="16"/>
        <v>0</v>
      </c>
      <c r="AZ277" s="293">
        <f t="shared" si="17"/>
        <v>0</v>
      </c>
      <c r="BA277" s="293">
        <f t="shared" si="18"/>
        <v>0</v>
      </c>
    </row>
    <row r="278" spans="6:53" x14ac:dyDescent="0.2">
      <c r="F278" s="258">
        <f t="shared" si="16"/>
        <v>0</v>
      </c>
      <c r="G278" s="258">
        <f t="shared" si="16"/>
        <v>0</v>
      </c>
      <c r="AZ278" s="293">
        <f t="shared" si="17"/>
        <v>0</v>
      </c>
      <c r="BA278" s="293">
        <f t="shared" si="18"/>
        <v>0</v>
      </c>
    </row>
    <row r="279" spans="6:53" x14ac:dyDescent="0.2">
      <c r="F279" s="258">
        <f t="shared" si="16"/>
        <v>0</v>
      </c>
      <c r="G279" s="258">
        <f t="shared" si="16"/>
        <v>0</v>
      </c>
      <c r="AZ279" s="293">
        <f t="shared" si="17"/>
        <v>0</v>
      </c>
      <c r="BA279" s="293">
        <f t="shared" si="18"/>
        <v>0</v>
      </c>
    </row>
    <row r="280" spans="6:53" x14ac:dyDescent="0.2">
      <c r="F280" s="258">
        <f t="shared" si="16"/>
        <v>0</v>
      </c>
      <c r="G280" s="258">
        <f t="shared" si="16"/>
        <v>0</v>
      </c>
      <c r="AZ280" s="293">
        <f t="shared" si="17"/>
        <v>0</v>
      </c>
      <c r="BA280" s="293">
        <f t="shared" si="18"/>
        <v>0</v>
      </c>
    </row>
    <row r="281" spans="6:53" x14ac:dyDescent="0.2">
      <c r="F281" s="258">
        <f t="shared" si="16"/>
        <v>0</v>
      </c>
      <c r="G281" s="258">
        <f t="shared" si="16"/>
        <v>0</v>
      </c>
      <c r="AZ281" s="293">
        <f t="shared" si="17"/>
        <v>0</v>
      </c>
      <c r="BA281" s="293">
        <f t="shared" si="18"/>
        <v>0</v>
      </c>
    </row>
    <row r="282" spans="6:53" x14ac:dyDescent="0.2">
      <c r="F282" s="258">
        <f t="shared" si="16"/>
        <v>0</v>
      </c>
      <c r="G282" s="258">
        <f t="shared" si="16"/>
        <v>0</v>
      </c>
      <c r="AZ282" s="293">
        <f t="shared" si="17"/>
        <v>0</v>
      </c>
      <c r="BA282" s="293">
        <f t="shared" si="18"/>
        <v>0</v>
      </c>
    </row>
    <row r="283" spans="6:53" x14ac:dyDescent="0.2">
      <c r="F283" s="258">
        <f t="shared" si="16"/>
        <v>0</v>
      </c>
      <c r="G283" s="258">
        <f t="shared" si="16"/>
        <v>0</v>
      </c>
      <c r="AZ283" s="293">
        <f t="shared" si="17"/>
        <v>0</v>
      </c>
      <c r="BA283" s="293">
        <f t="shared" si="18"/>
        <v>0</v>
      </c>
    </row>
    <row r="284" spans="6:53" x14ac:dyDescent="0.2">
      <c r="F284" s="258">
        <f t="shared" si="16"/>
        <v>0</v>
      </c>
      <c r="G284" s="258">
        <f t="shared" si="16"/>
        <v>0</v>
      </c>
      <c r="AZ284" s="293">
        <f t="shared" si="17"/>
        <v>0</v>
      </c>
      <c r="BA284" s="293">
        <f t="shared" si="18"/>
        <v>0</v>
      </c>
    </row>
    <row r="285" spans="6:53" x14ac:dyDescent="0.2">
      <c r="F285" s="258">
        <f t="shared" ref="F285:G348" si="19">SUMIF($M$1:$AU$1,F$1,$M285:$AU285)</f>
        <v>0</v>
      </c>
      <c r="G285" s="258">
        <f t="shared" si="19"/>
        <v>0</v>
      </c>
      <c r="AZ285" s="293">
        <f t="shared" si="17"/>
        <v>0</v>
      </c>
      <c r="BA285" s="293">
        <f t="shared" si="18"/>
        <v>0</v>
      </c>
    </row>
    <row r="286" spans="6:53" x14ac:dyDescent="0.2">
      <c r="F286" s="258">
        <f t="shared" si="19"/>
        <v>0</v>
      </c>
      <c r="G286" s="258">
        <f t="shared" si="19"/>
        <v>0</v>
      </c>
      <c r="AZ286" s="293">
        <f t="shared" si="17"/>
        <v>0</v>
      </c>
      <c r="BA286" s="293">
        <f t="shared" si="18"/>
        <v>0</v>
      </c>
    </row>
    <row r="287" spans="6:53" x14ac:dyDescent="0.2">
      <c r="F287" s="258">
        <f t="shared" si="19"/>
        <v>0</v>
      </c>
      <c r="G287" s="258">
        <f t="shared" si="19"/>
        <v>0</v>
      </c>
      <c r="AZ287" s="293">
        <f t="shared" si="17"/>
        <v>0</v>
      </c>
      <c r="BA287" s="293">
        <f t="shared" si="18"/>
        <v>0</v>
      </c>
    </row>
    <row r="288" spans="6:53" x14ac:dyDescent="0.2">
      <c r="F288" s="258">
        <f t="shared" si="19"/>
        <v>0</v>
      </c>
      <c r="G288" s="258">
        <f t="shared" si="19"/>
        <v>0</v>
      </c>
      <c r="AZ288" s="293">
        <f t="shared" si="17"/>
        <v>0</v>
      </c>
      <c r="BA288" s="293">
        <f t="shared" si="18"/>
        <v>0</v>
      </c>
    </row>
    <row r="289" spans="6:53" x14ac:dyDescent="0.2">
      <c r="F289" s="258">
        <f t="shared" si="19"/>
        <v>0</v>
      </c>
      <c r="G289" s="258">
        <f t="shared" si="19"/>
        <v>0</v>
      </c>
      <c r="AZ289" s="293">
        <f t="shared" si="17"/>
        <v>0</v>
      </c>
      <c r="BA289" s="293">
        <f t="shared" si="18"/>
        <v>0</v>
      </c>
    </row>
    <row r="290" spans="6:53" x14ac:dyDescent="0.2">
      <c r="F290" s="258">
        <f t="shared" si="19"/>
        <v>0</v>
      </c>
      <c r="G290" s="258">
        <f t="shared" si="19"/>
        <v>0</v>
      </c>
      <c r="AZ290" s="293">
        <f t="shared" si="17"/>
        <v>0</v>
      </c>
      <c r="BA290" s="293">
        <f t="shared" si="18"/>
        <v>0</v>
      </c>
    </row>
    <row r="291" spans="6:53" x14ac:dyDescent="0.2">
      <c r="F291" s="258">
        <f t="shared" si="19"/>
        <v>0</v>
      </c>
      <c r="G291" s="258">
        <f t="shared" si="19"/>
        <v>0</v>
      </c>
      <c r="AZ291" s="293">
        <f t="shared" si="17"/>
        <v>0</v>
      </c>
      <c r="BA291" s="293">
        <f t="shared" si="18"/>
        <v>0</v>
      </c>
    </row>
    <row r="292" spans="6:53" x14ac:dyDescent="0.2">
      <c r="F292" s="258">
        <f t="shared" si="19"/>
        <v>0</v>
      </c>
      <c r="G292" s="258">
        <f t="shared" si="19"/>
        <v>0</v>
      </c>
      <c r="AZ292" s="293">
        <f t="shared" si="17"/>
        <v>0</v>
      </c>
      <c r="BA292" s="293">
        <f t="shared" si="18"/>
        <v>0</v>
      </c>
    </row>
    <row r="293" spans="6:53" x14ac:dyDescent="0.2">
      <c r="F293" s="258">
        <f t="shared" si="19"/>
        <v>0</v>
      </c>
      <c r="G293" s="258">
        <f t="shared" si="19"/>
        <v>0</v>
      </c>
      <c r="AZ293" s="293">
        <f t="shared" si="17"/>
        <v>0</v>
      </c>
      <c r="BA293" s="293">
        <f t="shared" si="18"/>
        <v>0</v>
      </c>
    </row>
    <row r="294" spans="6:53" x14ac:dyDescent="0.2">
      <c r="F294" s="258">
        <f t="shared" si="19"/>
        <v>0</v>
      </c>
      <c r="G294" s="258">
        <f t="shared" si="19"/>
        <v>0</v>
      </c>
      <c r="AZ294" s="293">
        <f t="shared" si="17"/>
        <v>0</v>
      </c>
      <c r="BA294" s="293">
        <f t="shared" si="18"/>
        <v>0</v>
      </c>
    </row>
    <row r="295" spans="6:53" x14ac:dyDescent="0.2">
      <c r="F295" s="258">
        <f t="shared" si="19"/>
        <v>0</v>
      </c>
      <c r="G295" s="258">
        <f t="shared" si="19"/>
        <v>0</v>
      </c>
      <c r="AZ295" s="293">
        <f t="shared" si="17"/>
        <v>0</v>
      </c>
      <c r="BA295" s="293">
        <f t="shared" si="18"/>
        <v>0</v>
      </c>
    </row>
    <row r="296" spans="6:53" x14ac:dyDescent="0.2">
      <c r="F296" s="258">
        <f t="shared" si="19"/>
        <v>0</v>
      </c>
      <c r="G296" s="258">
        <f t="shared" si="19"/>
        <v>0</v>
      </c>
      <c r="AZ296" s="293">
        <f t="shared" si="17"/>
        <v>0</v>
      </c>
      <c r="BA296" s="293">
        <f t="shared" si="18"/>
        <v>0</v>
      </c>
    </row>
    <row r="297" spans="6:53" x14ac:dyDescent="0.2">
      <c r="F297" s="258">
        <f t="shared" si="19"/>
        <v>0</v>
      </c>
      <c r="G297" s="258">
        <f t="shared" si="19"/>
        <v>0</v>
      </c>
      <c r="AZ297" s="293">
        <f t="shared" si="17"/>
        <v>0</v>
      </c>
      <c r="BA297" s="293">
        <f t="shared" si="18"/>
        <v>0</v>
      </c>
    </row>
    <row r="298" spans="6:53" x14ac:dyDescent="0.2">
      <c r="F298" s="258">
        <f t="shared" si="19"/>
        <v>0</v>
      </c>
      <c r="G298" s="258">
        <f t="shared" si="19"/>
        <v>0</v>
      </c>
      <c r="AZ298" s="293">
        <f t="shared" si="17"/>
        <v>0</v>
      </c>
      <c r="BA298" s="293">
        <f t="shared" si="18"/>
        <v>0</v>
      </c>
    </row>
    <row r="299" spans="6:53" x14ac:dyDescent="0.2">
      <c r="F299" s="258">
        <f t="shared" si="19"/>
        <v>0</v>
      </c>
      <c r="G299" s="258">
        <f t="shared" si="19"/>
        <v>0</v>
      </c>
      <c r="AZ299" s="293">
        <f t="shared" si="17"/>
        <v>0</v>
      </c>
      <c r="BA299" s="293">
        <f t="shared" si="18"/>
        <v>0</v>
      </c>
    </row>
    <row r="300" spans="6:53" x14ac:dyDescent="0.2">
      <c r="F300" s="258">
        <f t="shared" si="19"/>
        <v>0</v>
      </c>
      <c r="G300" s="258">
        <f t="shared" si="19"/>
        <v>0</v>
      </c>
      <c r="AZ300" s="293">
        <f t="shared" si="17"/>
        <v>0</v>
      </c>
      <c r="BA300" s="293">
        <f t="shared" si="18"/>
        <v>0</v>
      </c>
    </row>
    <row r="301" spans="6:53" x14ac:dyDescent="0.2">
      <c r="F301" s="258">
        <f t="shared" si="19"/>
        <v>0</v>
      </c>
      <c r="G301" s="258">
        <f t="shared" si="19"/>
        <v>0</v>
      </c>
      <c r="AZ301" s="293">
        <f t="shared" si="17"/>
        <v>0</v>
      </c>
      <c r="BA301" s="293">
        <f t="shared" si="18"/>
        <v>0</v>
      </c>
    </row>
    <row r="302" spans="6:53" x14ac:dyDescent="0.2">
      <c r="F302" s="258">
        <f t="shared" si="19"/>
        <v>0</v>
      </c>
      <c r="G302" s="258">
        <f t="shared" si="19"/>
        <v>0</v>
      </c>
      <c r="AZ302" s="293">
        <f t="shared" si="17"/>
        <v>0</v>
      </c>
      <c r="BA302" s="293">
        <f t="shared" si="18"/>
        <v>0</v>
      </c>
    </row>
    <row r="303" spans="6:53" x14ac:dyDescent="0.2">
      <c r="F303" s="258">
        <f t="shared" si="19"/>
        <v>0</v>
      </c>
      <c r="G303" s="258">
        <f t="shared" si="19"/>
        <v>0</v>
      </c>
      <c r="AZ303" s="293">
        <f t="shared" si="17"/>
        <v>0</v>
      </c>
      <c r="BA303" s="293">
        <f t="shared" si="18"/>
        <v>0</v>
      </c>
    </row>
    <row r="304" spans="6:53" x14ac:dyDescent="0.2">
      <c r="F304" s="258">
        <f t="shared" si="19"/>
        <v>0</v>
      </c>
      <c r="G304" s="258">
        <f t="shared" si="19"/>
        <v>0</v>
      </c>
      <c r="AZ304" s="293">
        <f t="shared" si="17"/>
        <v>0</v>
      </c>
      <c r="BA304" s="293">
        <f t="shared" si="18"/>
        <v>0</v>
      </c>
    </row>
    <row r="305" spans="6:53" x14ac:dyDescent="0.2">
      <c r="F305" s="258">
        <f t="shared" si="19"/>
        <v>0</v>
      </c>
      <c r="G305" s="258">
        <f t="shared" si="19"/>
        <v>0</v>
      </c>
      <c r="AZ305" s="293">
        <f t="shared" si="17"/>
        <v>0</v>
      </c>
      <c r="BA305" s="293">
        <f t="shared" si="18"/>
        <v>0</v>
      </c>
    </row>
    <row r="306" spans="6:53" x14ac:dyDescent="0.2">
      <c r="F306" s="258">
        <f t="shared" si="19"/>
        <v>0</v>
      </c>
      <c r="G306" s="258">
        <f t="shared" si="19"/>
        <v>0</v>
      </c>
      <c r="AZ306" s="293">
        <f t="shared" si="17"/>
        <v>0</v>
      </c>
      <c r="BA306" s="293">
        <f t="shared" si="18"/>
        <v>0</v>
      </c>
    </row>
    <row r="307" spans="6:53" x14ac:dyDescent="0.2">
      <c r="F307" s="258">
        <f t="shared" si="19"/>
        <v>0</v>
      </c>
      <c r="G307" s="258">
        <f t="shared" si="19"/>
        <v>0</v>
      </c>
      <c r="AZ307" s="293">
        <f t="shared" si="17"/>
        <v>0</v>
      </c>
      <c r="BA307" s="293">
        <f t="shared" si="18"/>
        <v>0</v>
      </c>
    </row>
    <row r="308" spans="6:53" x14ac:dyDescent="0.2">
      <c r="F308" s="258">
        <f t="shared" si="19"/>
        <v>0</v>
      </c>
      <c r="G308" s="258">
        <f t="shared" si="19"/>
        <v>0</v>
      </c>
      <c r="AZ308" s="293">
        <f t="shared" si="17"/>
        <v>0</v>
      </c>
      <c r="BA308" s="293">
        <f t="shared" si="18"/>
        <v>0</v>
      </c>
    </row>
    <row r="309" spans="6:53" x14ac:dyDescent="0.2">
      <c r="F309" s="258">
        <f t="shared" si="19"/>
        <v>0</v>
      </c>
      <c r="G309" s="258">
        <f t="shared" si="19"/>
        <v>0</v>
      </c>
      <c r="AZ309" s="293">
        <f t="shared" si="17"/>
        <v>0</v>
      </c>
      <c r="BA309" s="293">
        <f t="shared" si="18"/>
        <v>0</v>
      </c>
    </row>
    <row r="310" spans="6:53" x14ac:dyDescent="0.2">
      <c r="F310" s="258">
        <f t="shared" si="19"/>
        <v>0</v>
      </c>
      <c r="G310" s="258">
        <f t="shared" si="19"/>
        <v>0</v>
      </c>
      <c r="AZ310" s="293">
        <f t="shared" si="17"/>
        <v>0</v>
      </c>
      <c r="BA310" s="293">
        <f t="shared" si="18"/>
        <v>0</v>
      </c>
    </row>
    <row r="311" spans="6:53" x14ac:dyDescent="0.2">
      <c r="F311" s="258">
        <f t="shared" si="19"/>
        <v>0</v>
      </c>
      <c r="G311" s="258">
        <f t="shared" si="19"/>
        <v>0</v>
      </c>
      <c r="AZ311" s="293">
        <f t="shared" si="17"/>
        <v>0</v>
      </c>
      <c r="BA311" s="293">
        <f t="shared" si="18"/>
        <v>0</v>
      </c>
    </row>
    <row r="312" spans="6:53" x14ac:dyDescent="0.2">
      <c r="F312" s="258">
        <f t="shared" si="19"/>
        <v>0</v>
      </c>
      <c r="G312" s="258">
        <f t="shared" si="19"/>
        <v>0</v>
      </c>
      <c r="AZ312" s="293">
        <f t="shared" si="17"/>
        <v>0</v>
      </c>
      <c r="BA312" s="293">
        <f t="shared" si="18"/>
        <v>0</v>
      </c>
    </row>
    <row r="313" spans="6:53" x14ac:dyDescent="0.2">
      <c r="F313" s="258">
        <f t="shared" si="19"/>
        <v>0</v>
      </c>
      <c r="G313" s="258">
        <f t="shared" si="19"/>
        <v>0</v>
      </c>
      <c r="AZ313" s="293">
        <f t="shared" si="17"/>
        <v>0</v>
      </c>
      <c r="BA313" s="293">
        <f t="shared" si="18"/>
        <v>0</v>
      </c>
    </row>
    <row r="314" spans="6:53" x14ac:dyDescent="0.2">
      <c r="F314" s="258">
        <f t="shared" si="19"/>
        <v>0</v>
      </c>
      <c r="G314" s="258">
        <f t="shared" si="19"/>
        <v>0</v>
      </c>
      <c r="AZ314" s="293">
        <f t="shared" si="17"/>
        <v>0</v>
      </c>
      <c r="BA314" s="293">
        <f t="shared" si="18"/>
        <v>0</v>
      </c>
    </row>
    <row r="315" spans="6:53" x14ac:dyDescent="0.2">
      <c r="F315" s="258">
        <f t="shared" si="19"/>
        <v>0</v>
      </c>
      <c r="G315" s="258">
        <f t="shared" si="19"/>
        <v>0</v>
      </c>
      <c r="AZ315" s="293">
        <f t="shared" si="17"/>
        <v>0</v>
      </c>
      <c r="BA315" s="293">
        <f t="shared" si="18"/>
        <v>0</v>
      </c>
    </row>
    <row r="316" spans="6:53" x14ac:dyDescent="0.2">
      <c r="F316" s="258">
        <f t="shared" si="19"/>
        <v>0</v>
      </c>
      <c r="G316" s="258">
        <f t="shared" si="19"/>
        <v>0</v>
      </c>
      <c r="AZ316" s="293">
        <f t="shared" si="17"/>
        <v>0</v>
      </c>
      <c r="BA316" s="293">
        <f t="shared" si="18"/>
        <v>0</v>
      </c>
    </row>
    <row r="317" spans="6:53" x14ac:dyDescent="0.2">
      <c r="F317" s="258">
        <f t="shared" si="19"/>
        <v>0</v>
      </c>
      <c r="G317" s="258">
        <f t="shared" si="19"/>
        <v>0</v>
      </c>
      <c r="AZ317" s="293">
        <f t="shared" si="17"/>
        <v>0</v>
      </c>
      <c r="BA317" s="293">
        <f t="shared" si="18"/>
        <v>0</v>
      </c>
    </row>
    <row r="318" spans="6:53" x14ac:dyDescent="0.2">
      <c r="F318" s="258">
        <f t="shared" si="19"/>
        <v>0</v>
      </c>
      <c r="G318" s="258">
        <f t="shared" si="19"/>
        <v>0</v>
      </c>
      <c r="AZ318" s="293">
        <f t="shared" si="17"/>
        <v>0</v>
      </c>
      <c r="BA318" s="293">
        <f t="shared" si="18"/>
        <v>0</v>
      </c>
    </row>
    <row r="319" spans="6:53" x14ac:dyDescent="0.2">
      <c r="F319" s="258">
        <f t="shared" si="19"/>
        <v>0</v>
      </c>
      <c r="G319" s="258">
        <f t="shared" si="19"/>
        <v>0</v>
      </c>
      <c r="AZ319" s="293">
        <f t="shared" si="17"/>
        <v>0</v>
      </c>
      <c r="BA319" s="293">
        <f t="shared" si="18"/>
        <v>0</v>
      </c>
    </row>
    <row r="320" spans="6:53" x14ac:dyDescent="0.2">
      <c r="F320" s="258">
        <f t="shared" si="19"/>
        <v>0</v>
      </c>
      <c r="G320" s="258">
        <f t="shared" si="19"/>
        <v>0</v>
      </c>
      <c r="AZ320" s="293">
        <f t="shared" si="17"/>
        <v>0</v>
      </c>
      <c r="BA320" s="293">
        <f t="shared" si="18"/>
        <v>0</v>
      </c>
    </row>
    <row r="321" spans="6:53" x14ac:dyDescent="0.2">
      <c r="F321" s="258">
        <f t="shared" si="19"/>
        <v>0</v>
      </c>
      <c r="G321" s="258">
        <f t="shared" si="19"/>
        <v>0</v>
      </c>
      <c r="AZ321" s="293">
        <f t="shared" si="17"/>
        <v>0</v>
      </c>
      <c r="BA321" s="293">
        <f t="shared" si="18"/>
        <v>0</v>
      </c>
    </row>
    <row r="322" spans="6:53" x14ac:dyDescent="0.2">
      <c r="F322" s="258">
        <f t="shared" si="19"/>
        <v>0</v>
      </c>
      <c r="G322" s="258">
        <f t="shared" si="19"/>
        <v>0</v>
      </c>
      <c r="AZ322" s="293">
        <f t="shared" si="17"/>
        <v>0</v>
      </c>
      <c r="BA322" s="293">
        <f t="shared" si="18"/>
        <v>0</v>
      </c>
    </row>
    <row r="323" spans="6:53" x14ac:dyDescent="0.2">
      <c r="F323" s="258">
        <f t="shared" si="19"/>
        <v>0</v>
      </c>
      <c r="G323" s="258">
        <f t="shared" si="19"/>
        <v>0</v>
      </c>
      <c r="AZ323" s="293">
        <f t="shared" si="17"/>
        <v>0</v>
      </c>
      <c r="BA323" s="293">
        <f t="shared" si="18"/>
        <v>0</v>
      </c>
    </row>
    <row r="324" spans="6:53" x14ac:dyDescent="0.2">
      <c r="F324" s="258">
        <f t="shared" si="19"/>
        <v>0</v>
      </c>
      <c r="G324" s="258">
        <f t="shared" si="19"/>
        <v>0</v>
      </c>
      <c r="AZ324" s="293">
        <f t="shared" si="17"/>
        <v>0</v>
      </c>
      <c r="BA324" s="293">
        <f t="shared" si="18"/>
        <v>0</v>
      </c>
    </row>
    <row r="325" spans="6:53" x14ac:dyDescent="0.2">
      <c r="F325" s="258">
        <f t="shared" si="19"/>
        <v>0</v>
      </c>
      <c r="G325" s="258">
        <f t="shared" si="19"/>
        <v>0</v>
      </c>
      <c r="AZ325" s="293">
        <f t="shared" si="17"/>
        <v>0</v>
      </c>
      <c r="BA325" s="293">
        <f t="shared" si="18"/>
        <v>0</v>
      </c>
    </row>
    <row r="326" spans="6:53" x14ac:dyDescent="0.2">
      <c r="F326" s="258">
        <f t="shared" si="19"/>
        <v>0</v>
      </c>
      <c r="G326" s="258">
        <f t="shared" si="19"/>
        <v>0</v>
      </c>
      <c r="AZ326" s="293">
        <f t="shared" si="17"/>
        <v>0</v>
      </c>
      <c r="BA326" s="293">
        <f t="shared" si="18"/>
        <v>0</v>
      </c>
    </row>
    <row r="327" spans="6:53" x14ac:dyDescent="0.2">
      <c r="F327" s="258">
        <f t="shared" si="19"/>
        <v>0</v>
      </c>
      <c r="G327" s="258">
        <f t="shared" si="19"/>
        <v>0</v>
      </c>
      <c r="AZ327" s="293">
        <f t="shared" si="17"/>
        <v>0</v>
      </c>
      <c r="BA327" s="293">
        <f t="shared" si="18"/>
        <v>0</v>
      </c>
    </row>
    <row r="328" spans="6:53" x14ac:dyDescent="0.2">
      <c r="F328" s="258">
        <f t="shared" si="19"/>
        <v>0</v>
      </c>
      <c r="G328" s="258">
        <f t="shared" si="19"/>
        <v>0</v>
      </c>
      <c r="AZ328" s="293">
        <f t="shared" si="17"/>
        <v>0</v>
      </c>
      <c r="BA328" s="293">
        <f t="shared" si="18"/>
        <v>0</v>
      </c>
    </row>
    <row r="329" spans="6:53" x14ac:dyDescent="0.2">
      <c r="F329" s="258">
        <f t="shared" si="19"/>
        <v>0</v>
      </c>
      <c r="G329" s="258">
        <f t="shared" si="19"/>
        <v>0</v>
      </c>
      <c r="AZ329" s="293">
        <f t="shared" si="17"/>
        <v>0</v>
      </c>
      <c r="BA329" s="293">
        <f t="shared" si="18"/>
        <v>0</v>
      </c>
    </row>
    <row r="330" spans="6:53" x14ac:dyDescent="0.2">
      <c r="F330" s="258">
        <f t="shared" si="19"/>
        <v>0</v>
      </c>
      <c r="G330" s="258">
        <f t="shared" si="19"/>
        <v>0</v>
      </c>
      <c r="AZ330" s="293">
        <f t="shared" si="17"/>
        <v>0</v>
      </c>
      <c r="BA330" s="293">
        <f t="shared" si="18"/>
        <v>0</v>
      </c>
    </row>
    <row r="331" spans="6:53" x14ac:dyDescent="0.2">
      <c r="F331" s="258">
        <f t="shared" si="19"/>
        <v>0</v>
      </c>
      <c r="G331" s="258">
        <f t="shared" si="19"/>
        <v>0</v>
      </c>
      <c r="AZ331" s="293">
        <f t="shared" si="17"/>
        <v>0</v>
      </c>
      <c r="BA331" s="293">
        <f t="shared" si="18"/>
        <v>0</v>
      </c>
    </row>
    <row r="332" spans="6:53" x14ac:dyDescent="0.2">
      <c r="F332" s="258">
        <f t="shared" si="19"/>
        <v>0</v>
      </c>
      <c r="G332" s="258">
        <f t="shared" si="19"/>
        <v>0</v>
      </c>
      <c r="AZ332" s="293">
        <f t="shared" si="17"/>
        <v>0</v>
      </c>
      <c r="BA332" s="293">
        <f t="shared" si="18"/>
        <v>0</v>
      </c>
    </row>
    <row r="333" spans="6:53" x14ac:dyDescent="0.2">
      <c r="F333" s="258">
        <f t="shared" si="19"/>
        <v>0</v>
      </c>
      <c r="G333" s="258">
        <f t="shared" si="19"/>
        <v>0</v>
      </c>
      <c r="AZ333" s="293">
        <f t="shared" si="17"/>
        <v>0</v>
      </c>
      <c r="BA333" s="293">
        <f t="shared" si="18"/>
        <v>0</v>
      </c>
    </row>
    <row r="334" spans="6:53" x14ac:dyDescent="0.2">
      <c r="F334" s="258">
        <f t="shared" si="19"/>
        <v>0</v>
      </c>
      <c r="G334" s="258">
        <f t="shared" si="19"/>
        <v>0</v>
      </c>
      <c r="AZ334" s="293">
        <f t="shared" ref="AZ334:AZ397" si="20">B334</f>
        <v>0</v>
      </c>
      <c r="BA334" s="293">
        <f t="shared" ref="BA334:BA397" si="21">C334</f>
        <v>0</v>
      </c>
    </row>
    <row r="335" spans="6:53" x14ac:dyDescent="0.2">
      <c r="F335" s="258">
        <f t="shared" si="19"/>
        <v>0</v>
      </c>
      <c r="G335" s="258">
        <f t="shared" si="19"/>
        <v>0</v>
      </c>
      <c r="AZ335" s="293">
        <f t="shared" si="20"/>
        <v>0</v>
      </c>
      <c r="BA335" s="293">
        <f t="shared" si="21"/>
        <v>0</v>
      </c>
    </row>
    <row r="336" spans="6:53" x14ac:dyDescent="0.2">
      <c r="F336" s="258">
        <f t="shared" si="19"/>
        <v>0</v>
      </c>
      <c r="G336" s="258">
        <f t="shared" si="19"/>
        <v>0</v>
      </c>
      <c r="AZ336" s="293">
        <f t="shared" si="20"/>
        <v>0</v>
      </c>
      <c r="BA336" s="293">
        <f t="shared" si="21"/>
        <v>0</v>
      </c>
    </row>
    <row r="337" spans="6:53" x14ac:dyDescent="0.2">
      <c r="F337" s="258">
        <f t="shared" si="19"/>
        <v>0</v>
      </c>
      <c r="G337" s="258">
        <f t="shared" si="19"/>
        <v>0</v>
      </c>
      <c r="AZ337" s="293">
        <f t="shared" si="20"/>
        <v>0</v>
      </c>
      <c r="BA337" s="293">
        <f t="shared" si="21"/>
        <v>0</v>
      </c>
    </row>
    <row r="338" spans="6:53" x14ac:dyDescent="0.2">
      <c r="F338" s="258">
        <f t="shared" si="19"/>
        <v>0</v>
      </c>
      <c r="G338" s="258">
        <f t="shared" si="19"/>
        <v>0</v>
      </c>
      <c r="AZ338" s="293">
        <f t="shared" si="20"/>
        <v>0</v>
      </c>
      <c r="BA338" s="293">
        <f t="shared" si="21"/>
        <v>0</v>
      </c>
    </row>
    <row r="339" spans="6:53" x14ac:dyDescent="0.2">
      <c r="F339" s="258">
        <f t="shared" si="19"/>
        <v>0</v>
      </c>
      <c r="G339" s="258">
        <f t="shared" si="19"/>
        <v>0</v>
      </c>
      <c r="AZ339" s="293">
        <f t="shared" si="20"/>
        <v>0</v>
      </c>
      <c r="BA339" s="293">
        <f t="shared" si="21"/>
        <v>0</v>
      </c>
    </row>
    <row r="340" spans="6:53" x14ac:dyDescent="0.2">
      <c r="F340" s="258">
        <f t="shared" si="19"/>
        <v>0</v>
      </c>
      <c r="G340" s="258">
        <f t="shared" si="19"/>
        <v>0</v>
      </c>
      <c r="AZ340" s="293">
        <f t="shared" si="20"/>
        <v>0</v>
      </c>
      <c r="BA340" s="293">
        <f t="shared" si="21"/>
        <v>0</v>
      </c>
    </row>
    <row r="341" spans="6:53" x14ac:dyDescent="0.2">
      <c r="F341" s="258">
        <f t="shared" si="19"/>
        <v>0</v>
      </c>
      <c r="G341" s="258">
        <f t="shared" si="19"/>
        <v>0</v>
      </c>
      <c r="AZ341" s="293">
        <f t="shared" si="20"/>
        <v>0</v>
      </c>
      <c r="BA341" s="293">
        <f t="shared" si="21"/>
        <v>0</v>
      </c>
    </row>
    <row r="342" spans="6:53" x14ac:dyDescent="0.2">
      <c r="F342" s="258">
        <f t="shared" si="19"/>
        <v>0</v>
      </c>
      <c r="G342" s="258">
        <f t="shared" si="19"/>
        <v>0</v>
      </c>
      <c r="AZ342" s="293">
        <f t="shared" si="20"/>
        <v>0</v>
      </c>
      <c r="BA342" s="293">
        <f t="shared" si="21"/>
        <v>0</v>
      </c>
    </row>
    <row r="343" spans="6:53" x14ac:dyDescent="0.2">
      <c r="F343" s="258">
        <f t="shared" si="19"/>
        <v>0</v>
      </c>
      <c r="G343" s="258">
        <f t="shared" si="19"/>
        <v>0</v>
      </c>
      <c r="AZ343" s="293">
        <f t="shared" si="20"/>
        <v>0</v>
      </c>
      <c r="BA343" s="293">
        <f t="shared" si="21"/>
        <v>0</v>
      </c>
    </row>
    <row r="344" spans="6:53" x14ac:dyDescent="0.2">
      <c r="F344" s="258">
        <f t="shared" si="19"/>
        <v>0</v>
      </c>
      <c r="G344" s="258">
        <f t="shared" si="19"/>
        <v>0</v>
      </c>
      <c r="AZ344" s="293">
        <f t="shared" si="20"/>
        <v>0</v>
      </c>
      <c r="BA344" s="293">
        <f t="shared" si="21"/>
        <v>0</v>
      </c>
    </row>
    <row r="345" spans="6:53" x14ac:dyDescent="0.2">
      <c r="F345" s="258">
        <f t="shared" si="19"/>
        <v>0</v>
      </c>
      <c r="G345" s="258">
        <f t="shared" si="19"/>
        <v>0</v>
      </c>
      <c r="AZ345" s="293">
        <f t="shared" si="20"/>
        <v>0</v>
      </c>
      <c r="BA345" s="293">
        <f t="shared" si="21"/>
        <v>0</v>
      </c>
    </row>
    <row r="346" spans="6:53" x14ac:dyDescent="0.2">
      <c r="F346" s="258">
        <f t="shared" si="19"/>
        <v>0</v>
      </c>
      <c r="G346" s="258">
        <f t="shared" si="19"/>
        <v>0</v>
      </c>
      <c r="AZ346" s="293">
        <f t="shared" si="20"/>
        <v>0</v>
      </c>
      <c r="BA346" s="293">
        <f t="shared" si="21"/>
        <v>0</v>
      </c>
    </row>
    <row r="347" spans="6:53" x14ac:dyDescent="0.2">
      <c r="F347" s="258">
        <f t="shared" si="19"/>
        <v>0</v>
      </c>
      <c r="G347" s="258">
        <f t="shared" si="19"/>
        <v>0</v>
      </c>
      <c r="AZ347" s="293">
        <f t="shared" si="20"/>
        <v>0</v>
      </c>
      <c r="BA347" s="293">
        <f t="shared" si="21"/>
        <v>0</v>
      </c>
    </row>
    <row r="348" spans="6:53" x14ac:dyDescent="0.2">
      <c r="F348" s="258">
        <f t="shared" si="19"/>
        <v>0</v>
      </c>
      <c r="G348" s="258">
        <f t="shared" si="19"/>
        <v>0</v>
      </c>
      <c r="AZ348" s="293">
        <f t="shared" si="20"/>
        <v>0</v>
      </c>
      <c r="BA348" s="293">
        <f t="shared" si="21"/>
        <v>0</v>
      </c>
    </row>
    <row r="349" spans="6:53" x14ac:dyDescent="0.2">
      <c r="F349" s="258">
        <f t="shared" ref="F349:G412" si="22">SUMIF($M$1:$AU$1,F$1,$M349:$AU349)</f>
        <v>0</v>
      </c>
      <c r="G349" s="258">
        <f t="shared" si="22"/>
        <v>0</v>
      </c>
      <c r="AZ349" s="293">
        <f t="shared" si="20"/>
        <v>0</v>
      </c>
      <c r="BA349" s="293">
        <f t="shared" si="21"/>
        <v>0</v>
      </c>
    </row>
    <row r="350" spans="6:53" x14ac:dyDescent="0.2">
      <c r="F350" s="258">
        <f t="shared" si="22"/>
        <v>0</v>
      </c>
      <c r="G350" s="258">
        <f t="shared" si="22"/>
        <v>0</v>
      </c>
      <c r="AZ350" s="293">
        <f t="shared" si="20"/>
        <v>0</v>
      </c>
      <c r="BA350" s="293">
        <f t="shared" si="21"/>
        <v>0</v>
      </c>
    </row>
    <row r="351" spans="6:53" x14ac:dyDescent="0.2">
      <c r="F351" s="258">
        <f t="shared" si="22"/>
        <v>0</v>
      </c>
      <c r="G351" s="258">
        <f t="shared" si="22"/>
        <v>0</v>
      </c>
      <c r="AZ351" s="293">
        <f t="shared" si="20"/>
        <v>0</v>
      </c>
      <c r="BA351" s="293">
        <f t="shared" si="21"/>
        <v>0</v>
      </c>
    </row>
    <row r="352" spans="6:53" x14ac:dyDescent="0.2">
      <c r="F352" s="258">
        <f t="shared" si="22"/>
        <v>0</v>
      </c>
      <c r="G352" s="258">
        <f t="shared" si="22"/>
        <v>0</v>
      </c>
      <c r="AZ352" s="293">
        <f t="shared" si="20"/>
        <v>0</v>
      </c>
      <c r="BA352" s="293">
        <f t="shared" si="21"/>
        <v>0</v>
      </c>
    </row>
    <row r="353" spans="6:53" x14ac:dyDescent="0.2">
      <c r="F353" s="258">
        <f t="shared" si="22"/>
        <v>0</v>
      </c>
      <c r="G353" s="258">
        <f t="shared" si="22"/>
        <v>0</v>
      </c>
      <c r="AZ353" s="293">
        <f t="shared" si="20"/>
        <v>0</v>
      </c>
      <c r="BA353" s="293">
        <f t="shared" si="21"/>
        <v>0</v>
      </c>
    </row>
    <row r="354" spans="6:53" x14ac:dyDescent="0.2">
      <c r="F354" s="258">
        <f t="shared" si="22"/>
        <v>0</v>
      </c>
      <c r="G354" s="258">
        <f t="shared" si="22"/>
        <v>0</v>
      </c>
      <c r="AZ354" s="293">
        <f t="shared" si="20"/>
        <v>0</v>
      </c>
      <c r="BA354" s="293">
        <f t="shared" si="21"/>
        <v>0</v>
      </c>
    </row>
    <row r="355" spans="6:53" x14ac:dyDescent="0.2">
      <c r="F355" s="258">
        <f t="shared" si="22"/>
        <v>0</v>
      </c>
      <c r="G355" s="258">
        <f t="shared" si="22"/>
        <v>0</v>
      </c>
      <c r="AZ355" s="293">
        <f t="shared" si="20"/>
        <v>0</v>
      </c>
      <c r="BA355" s="293">
        <f t="shared" si="21"/>
        <v>0</v>
      </c>
    </row>
    <row r="356" spans="6:53" x14ac:dyDescent="0.2">
      <c r="F356" s="258">
        <f t="shared" si="22"/>
        <v>0</v>
      </c>
      <c r="G356" s="258">
        <f t="shared" si="22"/>
        <v>0</v>
      </c>
      <c r="AZ356" s="293">
        <f t="shared" si="20"/>
        <v>0</v>
      </c>
      <c r="BA356" s="293">
        <f t="shared" si="21"/>
        <v>0</v>
      </c>
    </row>
    <row r="357" spans="6:53" x14ac:dyDescent="0.2">
      <c r="F357" s="258">
        <f t="shared" si="22"/>
        <v>0</v>
      </c>
      <c r="G357" s="258">
        <f t="shared" si="22"/>
        <v>0</v>
      </c>
      <c r="AZ357" s="293">
        <f t="shared" si="20"/>
        <v>0</v>
      </c>
      <c r="BA357" s="293">
        <f t="shared" si="21"/>
        <v>0</v>
      </c>
    </row>
    <row r="358" spans="6:53" x14ac:dyDescent="0.2">
      <c r="F358" s="258">
        <f t="shared" si="22"/>
        <v>0</v>
      </c>
      <c r="G358" s="258">
        <f t="shared" si="22"/>
        <v>0</v>
      </c>
      <c r="AZ358" s="293">
        <f t="shared" si="20"/>
        <v>0</v>
      </c>
      <c r="BA358" s="293">
        <f t="shared" si="21"/>
        <v>0</v>
      </c>
    </row>
    <row r="359" spans="6:53" x14ac:dyDescent="0.2">
      <c r="F359" s="258">
        <f t="shared" si="22"/>
        <v>0</v>
      </c>
      <c r="G359" s="258">
        <f t="shared" si="22"/>
        <v>0</v>
      </c>
      <c r="AZ359" s="293">
        <f t="shared" si="20"/>
        <v>0</v>
      </c>
      <c r="BA359" s="293">
        <f t="shared" si="21"/>
        <v>0</v>
      </c>
    </row>
    <row r="360" spans="6:53" x14ac:dyDescent="0.2">
      <c r="F360" s="258">
        <f t="shared" si="22"/>
        <v>0</v>
      </c>
      <c r="G360" s="258">
        <f t="shared" si="22"/>
        <v>0</v>
      </c>
      <c r="AZ360" s="293">
        <f t="shared" si="20"/>
        <v>0</v>
      </c>
      <c r="BA360" s="293">
        <f t="shared" si="21"/>
        <v>0</v>
      </c>
    </row>
    <row r="361" spans="6:53" x14ac:dyDescent="0.2">
      <c r="F361" s="258">
        <f t="shared" si="22"/>
        <v>0</v>
      </c>
      <c r="G361" s="258">
        <f t="shared" si="22"/>
        <v>0</v>
      </c>
      <c r="AZ361" s="293">
        <f t="shared" si="20"/>
        <v>0</v>
      </c>
      <c r="BA361" s="293">
        <f t="shared" si="21"/>
        <v>0</v>
      </c>
    </row>
    <row r="362" spans="6:53" x14ac:dyDescent="0.2">
      <c r="F362" s="258">
        <f t="shared" si="22"/>
        <v>0</v>
      </c>
      <c r="G362" s="258">
        <f t="shared" si="22"/>
        <v>0</v>
      </c>
      <c r="AZ362" s="293">
        <f t="shared" si="20"/>
        <v>0</v>
      </c>
      <c r="BA362" s="293">
        <f t="shared" si="21"/>
        <v>0</v>
      </c>
    </row>
    <row r="363" spans="6:53" x14ac:dyDescent="0.2">
      <c r="F363" s="258">
        <f t="shared" si="22"/>
        <v>0</v>
      </c>
      <c r="G363" s="258">
        <f t="shared" si="22"/>
        <v>0</v>
      </c>
      <c r="AZ363" s="293">
        <f t="shared" si="20"/>
        <v>0</v>
      </c>
      <c r="BA363" s="293">
        <f t="shared" si="21"/>
        <v>0</v>
      </c>
    </row>
    <row r="364" spans="6:53" x14ac:dyDescent="0.2">
      <c r="F364" s="258">
        <f t="shared" si="22"/>
        <v>0</v>
      </c>
      <c r="G364" s="258">
        <f t="shared" si="22"/>
        <v>0</v>
      </c>
      <c r="AZ364" s="293">
        <f t="shared" si="20"/>
        <v>0</v>
      </c>
      <c r="BA364" s="293">
        <f t="shared" si="21"/>
        <v>0</v>
      </c>
    </row>
    <row r="365" spans="6:53" x14ac:dyDescent="0.2">
      <c r="F365" s="258">
        <f t="shared" si="22"/>
        <v>0</v>
      </c>
      <c r="G365" s="258">
        <f t="shared" si="22"/>
        <v>0</v>
      </c>
      <c r="AZ365" s="293">
        <f t="shared" si="20"/>
        <v>0</v>
      </c>
      <c r="BA365" s="293">
        <f t="shared" si="21"/>
        <v>0</v>
      </c>
    </row>
    <row r="366" spans="6:53" x14ac:dyDescent="0.2">
      <c r="F366" s="258">
        <f t="shared" si="22"/>
        <v>0</v>
      </c>
      <c r="G366" s="258">
        <f t="shared" si="22"/>
        <v>0</v>
      </c>
      <c r="AZ366" s="293">
        <f t="shared" si="20"/>
        <v>0</v>
      </c>
      <c r="BA366" s="293">
        <f t="shared" si="21"/>
        <v>0</v>
      </c>
    </row>
    <row r="367" spans="6:53" x14ac:dyDescent="0.2">
      <c r="F367" s="258">
        <f t="shared" si="22"/>
        <v>0</v>
      </c>
      <c r="G367" s="258">
        <f t="shared" si="22"/>
        <v>0</v>
      </c>
      <c r="AZ367" s="293">
        <f t="shared" si="20"/>
        <v>0</v>
      </c>
      <c r="BA367" s="293">
        <f t="shared" si="21"/>
        <v>0</v>
      </c>
    </row>
    <row r="368" spans="6:53" x14ac:dyDescent="0.2">
      <c r="F368" s="258">
        <f t="shared" si="22"/>
        <v>0</v>
      </c>
      <c r="G368" s="258">
        <f t="shared" si="22"/>
        <v>0</v>
      </c>
      <c r="AZ368" s="293">
        <f t="shared" si="20"/>
        <v>0</v>
      </c>
      <c r="BA368" s="293">
        <f t="shared" si="21"/>
        <v>0</v>
      </c>
    </row>
    <row r="369" spans="6:53" x14ac:dyDescent="0.2">
      <c r="F369" s="258">
        <f t="shared" si="22"/>
        <v>0</v>
      </c>
      <c r="G369" s="258">
        <f t="shared" si="22"/>
        <v>0</v>
      </c>
      <c r="AZ369" s="293">
        <f t="shared" si="20"/>
        <v>0</v>
      </c>
      <c r="BA369" s="293">
        <f t="shared" si="21"/>
        <v>0</v>
      </c>
    </row>
    <row r="370" spans="6:53" x14ac:dyDescent="0.2">
      <c r="F370" s="258">
        <f t="shared" si="22"/>
        <v>0</v>
      </c>
      <c r="G370" s="258">
        <f t="shared" si="22"/>
        <v>0</v>
      </c>
      <c r="AZ370" s="293">
        <f t="shared" si="20"/>
        <v>0</v>
      </c>
      <c r="BA370" s="293">
        <f t="shared" si="21"/>
        <v>0</v>
      </c>
    </row>
    <row r="371" spans="6:53" x14ac:dyDescent="0.2">
      <c r="F371" s="258">
        <f t="shared" si="22"/>
        <v>0</v>
      </c>
      <c r="G371" s="258">
        <f t="shared" si="22"/>
        <v>0</v>
      </c>
      <c r="AZ371" s="293">
        <f t="shared" si="20"/>
        <v>0</v>
      </c>
      <c r="BA371" s="293">
        <f t="shared" si="21"/>
        <v>0</v>
      </c>
    </row>
    <row r="372" spans="6:53" x14ac:dyDescent="0.2">
      <c r="F372" s="258">
        <f t="shared" si="22"/>
        <v>0</v>
      </c>
      <c r="G372" s="258">
        <f t="shared" si="22"/>
        <v>0</v>
      </c>
      <c r="AZ372" s="293">
        <f t="shared" si="20"/>
        <v>0</v>
      </c>
      <c r="BA372" s="293">
        <f t="shared" si="21"/>
        <v>0</v>
      </c>
    </row>
    <row r="373" spans="6:53" x14ac:dyDescent="0.2">
      <c r="F373" s="258">
        <f t="shared" si="22"/>
        <v>0</v>
      </c>
      <c r="G373" s="258">
        <f t="shared" si="22"/>
        <v>0</v>
      </c>
      <c r="AZ373" s="293">
        <f t="shared" si="20"/>
        <v>0</v>
      </c>
      <c r="BA373" s="293">
        <f t="shared" si="21"/>
        <v>0</v>
      </c>
    </row>
    <row r="374" spans="6:53" x14ac:dyDescent="0.2">
      <c r="F374" s="258">
        <f t="shared" si="22"/>
        <v>0</v>
      </c>
      <c r="G374" s="258">
        <f t="shared" si="22"/>
        <v>0</v>
      </c>
      <c r="AZ374" s="293">
        <f t="shared" si="20"/>
        <v>0</v>
      </c>
      <c r="BA374" s="293">
        <f t="shared" si="21"/>
        <v>0</v>
      </c>
    </row>
    <row r="375" spans="6:53" x14ac:dyDescent="0.2">
      <c r="F375" s="258">
        <f t="shared" si="22"/>
        <v>0</v>
      </c>
      <c r="G375" s="258">
        <f t="shared" si="22"/>
        <v>0</v>
      </c>
      <c r="AZ375" s="293">
        <f t="shared" si="20"/>
        <v>0</v>
      </c>
      <c r="BA375" s="293">
        <f t="shared" si="21"/>
        <v>0</v>
      </c>
    </row>
    <row r="376" spans="6:53" x14ac:dyDescent="0.2">
      <c r="F376" s="258">
        <f t="shared" si="22"/>
        <v>0</v>
      </c>
      <c r="G376" s="258">
        <f t="shared" si="22"/>
        <v>0</v>
      </c>
      <c r="AZ376" s="293">
        <f t="shared" si="20"/>
        <v>0</v>
      </c>
      <c r="BA376" s="293">
        <f t="shared" si="21"/>
        <v>0</v>
      </c>
    </row>
    <row r="377" spans="6:53" x14ac:dyDescent="0.2">
      <c r="F377" s="258">
        <f t="shared" si="22"/>
        <v>0</v>
      </c>
      <c r="G377" s="258">
        <f t="shared" si="22"/>
        <v>0</v>
      </c>
      <c r="AZ377" s="293">
        <f t="shared" si="20"/>
        <v>0</v>
      </c>
      <c r="BA377" s="293">
        <f t="shared" si="21"/>
        <v>0</v>
      </c>
    </row>
    <row r="378" spans="6:53" x14ac:dyDescent="0.2">
      <c r="F378" s="258">
        <f t="shared" si="22"/>
        <v>0</v>
      </c>
      <c r="G378" s="258">
        <f t="shared" si="22"/>
        <v>0</v>
      </c>
      <c r="AZ378" s="293">
        <f t="shared" si="20"/>
        <v>0</v>
      </c>
      <c r="BA378" s="293">
        <f t="shared" si="21"/>
        <v>0</v>
      </c>
    </row>
    <row r="379" spans="6:53" x14ac:dyDescent="0.2">
      <c r="F379" s="258">
        <f t="shared" si="22"/>
        <v>0</v>
      </c>
      <c r="G379" s="258">
        <f t="shared" si="22"/>
        <v>0</v>
      </c>
      <c r="AZ379" s="293">
        <f t="shared" si="20"/>
        <v>0</v>
      </c>
      <c r="BA379" s="293">
        <f t="shared" si="21"/>
        <v>0</v>
      </c>
    </row>
    <row r="380" spans="6:53" x14ac:dyDescent="0.2">
      <c r="F380" s="258">
        <f t="shared" si="22"/>
        <v>0</v>
      </c>
      <c r="G380" s="258">
        <f t="shared" si="22"/>
        <v>0</v>
      </c>
      <c r="AZ380" s="293">
        <f t="shared" si="20"/>
        <v>0</v>
      </c>
      <c r="BA380" s="293">
        <f t="shared" si="21"/>
        <v>0</v>
      </c>
    </row>
    <row r="381" spans="6:53" x14ac:dyDescent="0.2">
      <c r="F381" s="258">
        <f t="shared" si="22"/>
        <v>0</v>
      </c>
      <c r="G381" s="258">
        <f t="shared" si="22"/>
        <v>0</v>
      </c>
      <c r="AZ381" s="293">
        <f t="shared" si="20"/>
        <v>0</v>
      </c>
      <c r="BA381" s="293">
        <f t="shared" si="21"/>
        <v>0</v>
      </c>
    </row>
    <row r="382" spans="6:53" x14ac:dyDescent="0.2">
      <c r="F382" s="258">
        <f t="shared" si="22"/>
        <v>0</v>
      </c>
      <c r="G382" s="258">
        <f t="shared" si="22"/>
        <v>0</v>
      </c>
      <c r="AZ382" s="293">
        <f t="shared" si="20"/>
        <v>0</v>
      </c>
      <c r="BA382" s="293">
        <f t="shared" si="21"/>
        <v>0</v>
      </c>
    </row>
    <row r="383" spans="6:53" x14ac:dyDescent="0.2">
      <c r="F383" s="258">
        <f t="shared" si="22"/>
        <v>0</v>
      </c>
      <c r="G383" s="258">
        <f t="shared" si="22"/>
        <v>0</v>
      </c>
      <c r="AZ383" s="293">
        <f t="shared" si="20"/>
        <v>0</v>
      </c>
      <c r="BA383" s="293">
        <f t="shared" si="21"/>
        <v>0</v>
      </c>
    </row>
    <row r="384" spans="6:53" x14ac:dyDescent="0.2">
      <c r="F384" s="258">
        <f t="shared" si="22"/>
        <v>0</v>
      </c>
      <c r="G384" s="258">
        <f t="shared" si="22"/>
        <v>0</v>
      </c>
      <c r="AZ384" s="293">
        <f t="shared" si="20"/>
        <v>0</v>
      </c>
      <c r="BA384" s="293">
        <f t="shared" si="21"/>
        <v>0</v>
      </c>
    </row>
    <row r="385" spans="6:53" x14ac:dyDescent="0.2">
      <c r="F385" s="258">
        <f t="shared" si="22"/>
        <v>0</v>
      </c>
      <c r="G385" s="258">
        <f t="shared" si="22"/>
        <v>0</v>
      </c>
      <c r="AZ385" s="293">
        <f t="shared" si="20"/>
        <v>0</v>
      </c>
      <c r="BA385" s="293">
        <f t="shared" si="21"/>
        <v>0</v>
      </c>
    </row>
    <row r="386" spans="6:53" x14ac:dyDescent="0.2">
      <c r="F386" s="258">
        <f t="shared" si="22"/>
        <v>0</v>
      </c>
      <c r="G386" s="258">
        <f t="shared" si="22"/>
        <v>0</v>
      </c>
      <c r="AZ386" s="293">
        <f t="shared" si="20"/>
        <v>0</v>
      </c>
      <c r="BA386" s="293">
        <f t="shared" si="21"/>
        <v>0</v>
      </c>
    </row>
    <row r="387" spans="6:53" x14ac:dyDescent="0.2">
      <c r="F387" s="258">
        <f t="shared" si="22"/>
        <v>0</v>
      </c>
      <c r="G387" s="258">
        <f t="shared" si="22"/>
        <v>0</v>
      </c>
      <c r="AZ387" s="293">
        <f t="shared" si="20"/>
        <v>0</v>
      </c>
      <c r="BA387" s="293">
        <f t="shared" si="21"/>
        <v>0</v>
      </c>
    </row>
    <row r="388" spans="6:53" x14ac:dyDescent="0.2">
      <c r="F388" s="258">
        <f t="shared" si="22"/>
        <v>0</v>
      </c>
      <c r="G388" s="258">
        <f t="shared" si="22"/>
        <v>0</v>
      </c>
      <c r="AZ388" s="293">
        <f t="shared" si="20"/>
        <v>0</v>
      </c>
      <c r="BA388" s="293">
        <f t="shared" si="21"/>
        <v>0</v>
      </c>
    </row>
    <row r="389" spans="6:53" x14ac:dyDescent="0.2">
      <c r="F389" s="258">
        <f t="shared" si="22"/>
        <v>0</v>
      </c>
      <c r="G389" s="258">
        <f t="shared" si="22"/>
        <v>0</v>
      </c>
      <c r="AZ389" s="293">
        <f t="shared" si="20"/>
        <v>0</v>
      </c>
      <c r="BA389" s="293">
        <f t="shared" si="21"/>
        <v>0</v>
      </c>
    </row>
    <row r="390" spans="6:53" x14ac:dyDescent="0.2">
      <c r="F390" s="258">
        <f t="shared" si="22"/>
        <v>0</v>
      </c>
      <c r="G390" s="258">
        <f t="shared" si="22"/>
        <v>0</v>
      </c>
      <c r="AZ390" s="293">
        <f t="shared" si="20"/>
        <v>0</v>
      </c>
      <c r="BA390" s="293">
        <f t="shared" si="21"/>
        <v>0</v>
      </c>
    </row>
    <row r="391" spans="6:53" x14ac:dyDescent="0.2">
      <c r="F391" s="258">
        <f t="shared" si="22"/>
        <v>0</v>
      </c>
      <c r="G391" s="258">
        <f t="shared" si="22"/>
        <v>0</v>
      </c>
      <c r="AZ391" s="293">
        <f t="shared" si="20"/>
        <v>0</v>
      </c>
      <c r="BA391" s="293">
        <f t="shared" si="21"/>
        <v>0</v>
      </c>
    </row>
    <row r="392" spans="6:53" x14ac:dyDescent="0.2">
      <c r="F392" s="258">
        <f t="shared" si="22"/>
        <v>0</v>
      </c>
      <c r="G392" s="258">
        <f t="shared" si="22"/>
        <v>0</v>
      </c>
      <c r="AZ392" s="293">
        <f t="shared" si="20"/>
        <v>0</v>
      </c>
      <c r="BA392" s="293">
        <f t="shared" si="21"/>
        <v>0</v>
      </c>
    </row>
    <row r="393" spans="6:53" x14ac:dyDescent="0.2">
      <c r="F393" s="258">
        <f t="shared" si="22"/>
        <v>0</v>
      </c>
      <c r="G393" s="258">
        <f t="shared" si="22"/>
        <v>0</v>
      </c>
      <c r="AZ393" s="293">
        <f t="shared" si="20"/>
        <v>0</v>
      </c>
      <c r="BA393" s="293">
        <f t="shared" si="21"/>
        <v>0</v>
      </c>
    </row>
    <row r="394" spans="6:53" x14ac:dyDescent="0.2">
      <c r="F394" s="258">
        <f t="shared" si="22"/>
        <v>0</v>
      </c>
      <c r="G394" s="258">
        <f t="shared" si="22"/>
        <v>0</v>
      </c>
      <c r="AZ394" s="293">
        <f t="shared" si="20"/>
        <v>0</v>
      </c>
      <c r="BA394" s="293">
        <f t="shared" si="21"/>
        <v>0</v>
      </c>
    </row>
    <row r="395" spans="6:53" x14ac:dyDescent="0.2">
      <c r="F395" s="258">
        <f t="shared" si="22"/>
        <v>0</v>
      </c>
      <c r="G395" s="258">
        <f t="shared" si="22"/>
        <v>0</v>
      </c>
      <c r="AZ395" s="293">
        <f t="shared" si="20"/>
        <v>0</v>
      </c>
      <c r="BA395" s="293">
        <f t="shared" si="21"/>
        <v>0</v>
      </c>
    </row>
    <row r="396" spans="6:53" x14ac:dyDescent="0.2">
      <c r="F396" s="258">
        <f t="shared" si="22"/>
        <v>0</v>
      </c>
      <c r="G396" s="258">
        <f t="shared" si="22"/>
        <v>0</v>
      </c>
      <c r="AZ396" s="293">
        <f t="shared" si="20"/>
        <v>0</v>
      </c>
      <c r="BA396" s="293">
        <f t="shared" si="21"/>
        <v>0</v>
      </c>
    </row>
    <row r="397" spans="6:53" x14ac:dyDescent="0.2">
      <c r="F397" s="258">
        <f t="shared" si="22"/>
        <v>0</v>
      </c>
      <c r="G397" s="258">
        <f t="shared" si="22"/>
        <v>0</v>
      </c>
      <c r="AZ397" s="293">
        <f t="shared" si="20"/>
        <v>0</v>
      </c>
      <c r="BA397" s="293">
        <f t="shared" si="21"/>
        <v>0</v>
      </c>
    </row>
    <row r="398" spans="6:53" x14ac:dyDescent="0.2">
      <c r="F398" s="258">
        <f t="shared" si="22"/>
        <v>0</v>
      </c>
      <c r="G398" s="258">
        <f t="shared" si="22"/>
        <v>0</v>
      </c>
      <c r="AZ398" s="293">
        <f t="shared" ref="AZ398:AZ461" si="23">B398</f>
        <v>0</v>
      </c>
      <c r="BA398" s="293">
        <f t="shared" ref="BA398:BA461" si="24">C398</f>
        <v>0</v>
      </c>
    </row>
    <row r="399" spans="6:53" x14ac:dyDescent="0.2">
      <c r="F399" s="258">
        <f t="shared" si="22"/>
        <v>0</v>
      </c>
      <c r="G399" s="258">
        <f t="shared" si="22"/>
        <v>0</v>
      </c>
      <c r="AZ399" s="293">
        <f t="shared" si="23"/>
        <v>0</v>
      </c>
      <c r="BA399" s="293">
        <f t="shared" si="24"/>
        <v>0</v>
      </c>
    </row>
    <row r="400" spans="6:53" x14ac:dyDescent="0.2">
      <c r="F400" s="258">
        <f t="shared" si="22"/>
        <v>0</v>
      </c>
      <c r="G400" s="258">
        <f t="shared" si="22"/>
        <v>0</v>
      </c>
      <c r="AZ400" s="293">
        <f t="shared" si="23"/>
        <v>0</v>
      </c>
      <c r="BA400" s="293">
        <f t="shared" si="24"/>
        <v>0</v>
      </c>
    </row>
    <row r="401" spans="6:53" x14ac:dyDescent="0.2">
      <c r="F401" s="258">
        <f t="shared" si="22"/>
        <v>0</v>
      </c>
      <c r="G401" s="258">
        <f t="shared" si="22"/>
        <v>0</v>
      </c>
      <c r="AZ401" s="293">
        <f t="shared" si="23"/>
        <v>0</v>
      </c>
      <c r="BA401" s="293">
        <f t="shared" si="24"/>
        <v>0</v>
      </c>
    </row>
    <row r="402" spans="6:53" x14ac:dyDescent="0.2">
      <c r="F402" s="258">
        <f t="shared" si="22"/>
        <v>0</v>
      </c>
      <c r="G402" s="258">
        <f t="shared" si="22"/>
        <v>0</v>
      </c>
      <c r="AZ402" s="293">
        <f t="shared" si="23"/>
        <v>0</v>
      </c>
      <c r="BA402" s="293">
        <f t="shared" si="24"/>
        <v>0</v>
      </c>
    </row>
    <row r="403" spans="6:53" x14ac:dyDescent="0.2">
      <c r="F403" s="258">
        <f t="shared" si="22"/>
        <v>0</v>
      </c>
      <c r="G403" s="258">
        <f t="shared" si="22"/>
        <v>0</v>
      </c>
      <c r="AZ403" s="293">
        <f t="shared" si="23"/>
        <v>0</v>
      </c>
      <c r="BA403" s="293">
        <f t="shared" si="24"/>
        <v>0</v>
      </c>
    </row>
    <row r="404" spans="6:53" x14ac:dyDescent="0.2">
      <c r="F404" s="258">
        <f t="shared" si="22"/>
        <v>0</v>
      </c>
      <c r="G404" s="258">
        <f t="shared" si="22"/>
        <v>0</v>
      </c>
      <c r="AZ404" s="293">
        <f t="shared" si="23"/>
        <v>0</v>
      </c>
      <c r="BA404" s="293">
        <f t="shared" si="24"/>
        <v>0</v>
      </c>
    </row>
    <row r="405" spans="6:53" x14ac:dyDescent="0.2">
      <c r="F405" s="258">
        <f t="shared" si="22"/>
        <v>0</v>
      </c>
      <c r="G405" s="258">
        <f t="shared" si="22"/>
        <v>0</v>
      </c>
      <c r="AZ405" s="293">
        <f t="shared" si="23"/>
        <v>0</v>
      </c>
      <c r="BA405" s="293">
        <f t="shared" si="24"/>
        <v>0</v>
      </c>
    </row>
    <row r="406" spans="6:53" x14ac:dyDescent="0.2">
      <c r="F406" s="258">
        <f t="shared" si="22"/>
        <v>0</v>
      </c>
      <c r="G406" s="258">
        <f t="shared" si="22"/>
        <v>0</v>
      </c>
      <c r="AZ406" s="293">
        <f t="shared" si="23"/>
        <v>0</v>
      </c>
      <c r="BA406" s="293">
        <f t="shared" si="24"/>
        <v>0</v>
      </c>
    </row>
    <row r="407" spans="6:53" x14ac:dyDescent="0.2">
      <c r="F407" s="258">
        <f t="shared" si="22"/>
        <v>0</v>
      </c>
      <c r="G407" s="258">
        <f t="shared" si="22"/>
        <v>0</v>
      </c>
      <c r="AZ407" s="293">
        <f t="shared" si="23"/>
        <v>0</v>
      </c>
      <c r="BA407" s="293">
        <f t="shared" si="24"/>
        <v>0</v>
      </c>
    </row>
    <row r="408" spans="6:53" x14ac:dyDescent="0.2">
      <c r="F408" s="258">
        <f t="shared" si="22"/>
        <v>0</v>
      </c>
      <c r="G408" s="258">
        <f t="shared" si="22"/>
        <v>0</v>
      </c>
      <c r="AZ408" s="293">
        <f t="shared" si="23"/>
        <v>0</v>
      </c>
      <c r="BA408" s="293">
        <f t="shared" si="24"/>
        <v>0</v>
      </c>
    </row>
    <row r="409" spans="6:53" x14ac:dyDescent="0.2">
      <c r="F409" s="258">
        <f t="shared" si="22"/>
        <v>0</v>
      </c>
      <c r="G409" s="258">
        <f t="shared" si="22"/>
        <v>0</v>
      </c>
      <c r="AZ409" s="293">
        <f t="shared" si="23"/>
        <v>0</v>
      </c>
      <c r="BA409" s="293">
        <f t="shared" si="24"/>
        <v>0</v>
      </c>
    </row>
    <row r="410" spans="6:53" x14ac:dyDescent="0.2">
      <c r="F410" s="258">
        <f t="shared" si="22"/>
        <v>0</v>
      </c>
      <c r="G410" s="258">
        <f t="shared" si="22"/>
        <v>0</v>
      </c>
      <c r="AZ410" s="293">
        <f t="shared" si="23"/>
        <v>0</v>
      </c>
      <c r="BA410" s="293">
        <f t="shared" si="24"/>
        <v>0</v>
      </c>
    </row>
    <row r="411" spans="6:53" x14ac:dyDescent="0.2">
      <c r="F411" s="258">
        <f t="shared" si="22"/>
        <v>0</v>
      </c>
      <c r="G411" s="258">
        <f t="shared" si="22"/>
        <v>0</v>
      </c>
      <c r="AZ411" s="293">
        <f t="shared" si="23"/>
        <v>0</v>
      </c>
      <c r="BA411" s="293">
        <f t="shared" si="24"/>
        <v>0</v>
      </c>
    </row>
    <row r="412" spans="6:53" x14ac:dyDescent="0.2">
      <c r="F412" s="258">
        <f t="shared" si="22"/>
        <v>0</v>
      </c>
      <c r="G412" s="258">
        <f t="shared" si="22"/>
        <v>0</v>
      </c>
      <c r="AZ412" s="293">
        <f t="shared" si="23"/>
        <v>0</v>
      </c>
      <c r="BA412" s="293">
        <f t="shared" si="24"/>
        <v>0</v>
      </c>
    </row>
    <row r="413" spans="6:53" x14ac:dyDescent="0.2">
      <c r="F413" s="258">
        <f t="shared" ref="F413:G476" si="25">SUMIF($M$1:$AU$1,F$1,$M413:$AU413)</f>
        <v>0</v>
      </c>
      <c r="G413" s="258">
        <f t="shared" si="25"/>
        <v>0</v>
      </c>
      <c r="AZ413" s="293">
        <f t="shared" si="23"/>
        <v>0</v>
      </c>
      <c r="BA413" s="293">
        <f t="shared" si="24"/>
        <v>0</v>
      </c>
    </row>
    <row r="414" spans="6:53" x14ac:dyDescent="0.2">
      <c r="F414" s="258">
        <f t="shared" si="25"/>
        <v>0</v>
      </c>
      <c r="G414" s="258">
        <f t="shared" si="25"/>
        <v>0</v>
      </c>
      <c r="AZ414" s="293">
        <f t="shared" si="23"/>
        <v>0</v>
      </c>
      <c r="BA414" s="293">
        <f t="shared" si="24"/>
        <v>0</v>
      </c>
    </row>
    <row r="415" spans="6:53" x14ac:dyDescent="0.2">
      <c r="F415" s="258">
        <f t="shared" si="25"/>
        <v>0</v>
      </c>
      <c r="G415" s="258">
        <f t="shared" si="25"/>
        <v>0</v>
      </c>
      <c r="AZ415" s="293">
        <f t="shared" si="23"/>
        <v>0</v>
      </c>
      <c r="BA415" s="293">
        <f t="shared" si="24"/>
        <v>0</v>
      </c>
    </row>
    <row r="416" spans="6:53" x14ac:dyDescent="0.2">
      <c r="F416" s="258">
        <f t="shared" si="25"/>
        <v>0</v>
      </c>
      <c r="G416" s="258">
        <f t="shared" si="25"/>
        <v>0</v>
      </c>
      <c r="AZ416" s="293">
        <f t="shared" si="23"/>
        <v>0</v>
      </c>
      <c r="BA416" s="293">
        <f t="shared" si="24"/>
        <v>0</v>
      </c>
    </row>
    <row r="417" spans="6:53" x14ac:dyDescent="0.2">
      <c r="F417" s="258">
        <f t="shared" si="25"/>
        <v>0</v>
      </c>
      <c r="G417" s="258">
        <f t="shared" si="25"/>
        <v>0</v>
      </c>
      <c r="AZ417" s="293">
        <f t="shared" si="23"/>
        <v>0</v>
      </c>
      <c r="BA417" s="293">
        <f t="shared" si="24"/>
        <v>0</v>
      </c>
    </row>
    <row r="418" spans="6:53" x14ac:dyDescent="0.2">
      <c r="F418" s="258">
        <f t="shared" si="25"/>
        <v>0</v>
      </c>
      <c r="G418" s="258">
        <f t="shared" si="25"/>
        <v>0</v>
      </c>
      <c r="AZ418" s="293">
        <f t="shared" si="23"/>
        <v>0</v>
      </c>
      <c r="BA418" s="293">
        <f t="shared" si="24"/>
        <v>0</v>
      </c>
    </row>
    <row r="419" spans="6:53" x14ac:dyDescent="0.2">
      <c r="F419" s="258">
        <f t="shared" si="25"/>
        <v>0</v>
      </c>
      <c r="G419" s="258">
        <f t="shared" si="25"/>
        <v>0</v>
      </c>
      <c r="AZ419" s="293">
        <f t="shared" si="23"/>
        <v>0</v>
      </c>
      <c r="BA419" s="293">
        <f t="shared" si="24"/>
        <v>0</v>
      </c>
    </row>
    <row r="420" spans="6:53" x14ac:dyDescent="0.2">
      <c r="F420" s="258">
        <f t="shared" si="25"/>
        <v>0</v>
      </c>
      <c r="G420" s="258">
        <f t="shared" si="25"/>
        <v>0</v>
      </c>
      <c r="AZ420" s="293">
        <f t="shared" si="23"/>
        <v>0</v>
      </c>
      <c r="BA420" s="293">
        <f t="shared" si="24"/>
        <v>0</v>
      </c>
    </row>
    <row r="421" spans="6:53" x14ac:dyDescent="0.2">
      <c r="F421" s="258">
        <f t="shared" si="25"/>
        <v>0</v>
      </c>
      <c r="G421" s="258">
        <f t="shared" si="25"/>
        <v>0</v>
      </c>
      <c r="AZ421" s="293">
        <f t="shared" si="23"/>
        <v>0</v>
      </c>
      <c r="BA421" s="293">
        <f t="shared" si="24"/>
        <v>0</v>
      </c>
    </row>
    <row r="422" spans="6:53" x14ac:dyDescent="0.2">
      <c r="F422" s="258">
        <f t="shared" si="25"/>
        <v>0</v>
      </c>
      <c r="G422" s="258">
        <f t="shared" si="25"/>
        <v>0</v>
      </c>
      <c r="AZ422" s="293">
        <f t="shared" si="23"/>
        <v>0</v>
      </c>
      <c r="BA422" s="293">
        <f t="shared" si="24"/>
        <v>0</v>
      </c>
    </row>
    <row r="423" spans="6:53" x14ac:dyDescent="0.2">
      <c r="F423" s="258">
        <f t="shared" si="25"/>
        <v>0</v>
      </c>
      <c r="G423" s="258">
        <f t="shared" si="25"/>
        <v>0</v>
      </c>
      <c r="AZ423" s="293">
        <f t="shared" si="23"/>
        <v>0</v>
      </c>
      <c r="BA423" s="293">
        <f t="shared" si="24"/>
        <v>0</v>
      </c>
    </row>
    <row r="424" spans="6:53" x14ac:dyDescent="0.2">
      <c r="F424" s="258">
        <f t="shared" si="25"/>
        <v>0</v>
      </c>
      <c r="G424" s="258">
        <f t="shared" si="25"/>
        <v>0</v>
      </c>
      <c r="AZ424" s="293">
        <f t="shared" si="23"/>
        <v>0</v>
      </c>
      <c r="BA424" s="293">
        <f t="shared" si="24"/>
        <v>0</v>
      </c>
    </row>
    <row r="425" spans="6:53" x14ac:dyDescent="0.2">
      <c r="F425" s="258">
        <f t="shared" si="25"/>
        <v>0</v>
      </c>
      <c r="G425" s="258">
        <f t="shared" si="25"/>
        <v>0</v>
      </c>
      <c r="AZ425" s="293">
        <f t="shared" si="23"/>
        <v>0</v>
      </c>
      <c r="BA425" s="293">
        <f t="shared" si="24"/>
        <v>0</v>
      </c>
    </row>
    <row r="426" spans="6:53" x14ac:dyDescent="0.2">
      <c r="F426" s="258">
        <f t="shared" si="25"/>
        <v>0</v>
      </c>
      <c r="G426" s="258">
        <f t="shared" si="25"/>
        <v>0</v>
      </c>
      <c r="AZ426" s="293">
        <f t="shared" si="23"/>
        <v>0</v>
      </c>
      <c r="BA426" s="293">
        <f t="shared" si="24"/>
        <v>0</v>
      </c>
    </row>
    <row r="427" spans="6:53" x14ac:dyDescent="0.2">
      <c r="F427" s="258">
        <f t="shared" si="25"/>
        <v>0</v>
      </c>
      <c r="G427" s="258">
        <f t="shared" si="25"/>
        <v>0</v>
      </c>
      <c r="AZ427" s="293">
        <f t="shared" si="23"/>
        <v>0</v>
      </c>
      <c r="BA427" s="293">
        <f t="shared" si="24"/>
        <v>0</v>
      </c>
    </row>
    <row r="428" spans="6:53" x14ac:dyDescent="0.2">
      <c r="F428" s="258">
        <f t="shared" si="25"/>
        <v>0</v>
      </c>
      <c r="G428" s="258">
        <f t="shared" si="25"/>
        <v>0</v>
      </c>
      <c r="AZ428" s="293">
        <f t="shared" si="23"/>
        <v>0</v>
      </c>
      <c r="BA428" s="293">
        <f t="shared" si="24"/>
        <v>0</v>
      </c>
    </row>
    <row r="429" spans="6:53" x14ac:dyDescent="0.2">
      <c r="F429" s="258">
        <f t="shared" si="25"/>
        <v>0</v>
      </c>
      <c r="G429" s="258">
        <f t="shared" si="25"/>
        <v>0</v>
      </c>
      <c r="AZ429" s="293">
        <f t="shared" si="23"/>
        <v>0</v>
      </c>
      <c r="BA429" s="293">
        <f t="shared" si="24"/>
        <v>0</v>
      </c>
    </row>
    <row r="430" spans="6:53" x14ac:dyDescent="0.2">
      <c r="F430" s="258">
        <f t="shared" si="25"/>
        <v>0</v>
      </c>
      <c r="G430" s="258">
        <f t="shared" si="25"/>
        <v>0</v>
      </c>
      <c r="AZ430" s="293">
        <f t="shared" si="23"/>
        <v>0</v>
      </c>
      <c r="BA430" s="293">
        <f t="shared" si="24"/>
        <v>0</v>
      </c>
    </row>
    <row r="431" spans="6:53" x14ac:dyDescent="0.2">
      <c r="F431" s="258">
        <f t="shared" si="25"/>
        <v>0</v>
      </c>
      <c r="G431" s="258">
        <f t="shared" si="25"/>
        <v>0</v>
      </c>
      <c r="AZ431" s="293">
        <f t="shared" si="23"/>
        <v>0</v>
      </c>
      <c r="BA431" s="293">
        <f t="shared" si="24"/>
        <v>0</v>
      </c>
    </row>
    <row r="432" spans="6:53" x14ac:dyDescent="0.2">
      <c r="F432" s="258">
        <f t="shared" si="25"/>
        <v>0</v>
      </c>
      <c r="G432" s="258">
        <f t="shared" si="25"/>
        <v>0</v>
      </c>
      <c r="AZ432" s="293">
        <f t="shared" si="23"/>
        <v>0</v>
      </c>
      <c r="BA432" s="293">
        <f t="shared" si="24"/>
        <v>0</v>
      </c>
    </row>
    <row r="433" spans="6:53" x14ac:dyDescent="0.2">
      <c r="F433" s="258">
        <f t="shared" si="25"/>
        <v>0</v>
      </c>
      <c r="G433" s="258">
        <f t="shared" si="25"/>
        <v>0</v>
      </c>
      <c r="AZ433" s="293">
        <f t="shared" si="23"/>
        <v>0</v>
      </c>
      <c r="BA433" s="293">
        <f t="shared" si="24"/>
        <v>0</v>
      </c>
    </row>
    <row r="434" spans="6:53" x14ac:dyDescent="0.2">
      <c r="F434" s="258">
        <f t="shared" si="25"/>
        <v>0</v>
      </c>
      <c r="G434" s="258">
        <f t="shared" si="25"/>
        <v>0</v>
      </c>
      <c r="AZ434" s="293">
        <f t="shared" si="23"/>
        <v>0</v>
      </c>
      <c r="BA434" s="293">
        <f t="shared" si="24"/>
        <v>0</v>
      </c>
    </row>
    <row r="435" spans="6:53" x14ac:dyDescent="0.2">
      <c r="F435" s="258">
        <f t="shared" si="25"/>
        <v>0</v>
      </c>
      <c r="G435" s="258">
        <f t="shared" si="25"/>
        <v>0</v>
      </c>
      <c r="AZ435" s="293">
        <f t="shared" si="23"/>
        <v>0</v>
      </c>
      <c r="BA435" s="293">
        <f t="shared" si="24"/>
        <v>0</v>
      </c>
    </row>
    <row r="436" spans="6:53" x14ac:dyDescent="0.2">
      <c r="F436" s="258">
        <f t="shared" si="25"/>
        <v>0</v>
      </c>
      <c r="G436" s="258">
        <f t="shared" si="25"/>
        <v>0</v>
      </c>
      <c r="AZ436" s="293">
        <f t="shared" si="23"/>
        <v>0</v>
      </c>
      <c r="BA436" s="293">
        <f t="shared" si="24"/>
        <v>0</v>
      </c>
    </row>
    <row r="437" spans="6:53" x14ac:dyDescent="0.2">
      <c r="F437" s="258">
        <f t="shared" si="25"/>
        <v>0</v>
      </c>
      <c r="G437" s="258">
        <f t="shared" si="25"/>
        <v>0</v>
      </c>
      <c r="AZ437" s="293">
        <f t="shared" si="23"/>
        <v>0</v>
      </c>
      <c r="BA437" s="293">
        <f t="shared" si="24"/>
        <v>0</v>
      </c>
    </row>
    <row r="438" spans="6:53" x14ac:dyDescent="0.2">
      <c r="F438" s="258">
        <f t="shared" si="25"/>
        <v>0</v>
      </c>
      <c r="G438" s="258">
        <f t="shared" si="25"/>
        <v>0</v>
      </c>
      <c r="AZ438" s="293">
        <f t="shared" si="23"/>
        <v>0</v>
      </c>
      <c r="BA438" s="293">
        <f t="shared" si="24"/>
        <v>0</v>
      </c>
    </row>
    <row r="439" spans="6:53" x14ac:dyDescent="0.2">
      <c r="F439" s="258">
        <f t="shared" si="25"/>
        <v>0</v>
      </c>
      <c r="G439" s="258">
        <f t="shared" si="25"/>
        <v>0</v>
      </c>
      <c r="AZ439" s="293">
        <f t="shared" si="23"/>
        <v>0</v>
      </c>
      <c r="BA439" s="293">
        <f t="shared" si="24"/>
        <v>0</v>
      </c>
    </row>
    <row r="440" spans="6:53" x14ac:dyDescent="0.2">
      <c r="F440" s="258">
        <f t="shared" si="25"/>
        <v>0</v>
      </c>
      <c r="G440" s="258">
        <f t="shared" si="25"/>
        <v>0</v>
      </c>
      <c r="AZ440" s="293">
        <f t="shared" si="23"/>
        <v>0</v>
      </c>
      <c r="BA440" s="293">
        <f t="shared" si="24"/>
        <v>0</v>
      </c>
    </row>
    <row r="441" spans="6:53" x14ac:dyDescent="0.2">
      <c r="F441" s="258">
        <f t="shared" si="25"/>
        <v>0</v>
      </c>
      <c r="G441" s="258">
        <f t="shared" si="25"/>
        <v>0</v>
      </c>
      <c r="AZ441" s="293">
        <f t="shared" si="23"/>
        <v>0</v>
      </c>
      <c r="BA441" s="293">
        <f t="shared" si="24"/>
        <v>0</v>
      </c>
    </row>
    <row r="442" spans="6:53" x14ac:dyDescent="0.2">
      <c r="F442" s="258">
        <f t="shared" si="25"/>
        <v>0</v>
      </c>
      <c r="G442" s="258">
        <f t="shared" si="25"/>
        <v>0</v>
      </c>
      <c r="AZ442" s="293">
        <f t="shared" si="23"/>
        <v>0</v>
      </c>
      <c r="BA442" s="293">
        <f t="shared" si="24"/>
        <v>0</v>
      </c>
    </row>
    <row r="443" spans="6:53" x14ac:dyDescent="0.2">
      <c r="F443" s="258">
        <f t="shared" si="25"/>
        <v>0</v>
      </c>
      <c r="G443" s="258">
        <f t="shared" si="25"/>
        <v>0</v>
      </c>
      <c r="AZ443" s="293">
        <f t="shared" si="23"/>
        <v>0</v>
      </c>
      <c r="BA443" s="293">
        <f t="shared" si="24"/>
        <v>0</v>
      </c>
    </row>
    <row r="444" spans="6:53" x14ac:dyDescent="0.2">
      <c r="F444" s="258">
        <f t="shared" si="25"/>
        <v>0</v>
      </c>
      <c r="G444" s="258">
        <f t="shared" si="25"/>
        <v>0</v>
      </c>
      <c r="AZ444" s="293">
        <f t="shared" si="23"/>
        <v>0</v>
      </c>
      <c r="BA444" s="293">
        <f t="shared" si="24"/>
        <v>0</v>
      </c>
    </row>
    <row r="445" spans="6:53" x14ac:dyDescent="0.2">
      <c r="F445" s="258">
        <f t="shared" si="25"/>
        <v>0</v>
      </c>
      <c r="G445" s="258">
        <f t="shared" si="25"/>
        <v>0</v>
      </c>
      <c r="AZ445" s="293">
        <f t="shared" si="23"/>
        <v>0</v>
      </c>
      <c r="BA445" s="293">
        <f t="shared" si="24"/>
        <v>0</v>
      </c>
    </row>
    <row r="446" spans="6:53" x14ac:dyDescent="0.2">
      <c r="F446" s="258">
        <f t="shared" si="25"/>
        <v>0</v>
      </c>
      <c r="G446" s="258">
        <f t="shared" si="25"/>
        <v>0</v>
      </c>
      <c r="AZ446" s="293">
        <f t="shared" si="23"/>
        <v>0</v>
      </c>
      <c r="BA446" s="293">
        <f t="shared" si="24"/>
        <v>0</v>
      </c>
    </row>
    <row r="447" spans="6:53" x14ac:dyDescent="0.2">
      <c r="F447" s="258">
        <f t="shared" si="25"/>
        <v>0</v>
      </c>
      <c r="G447" s="258">
        <f t="shared" si="25"/>
        <v>0</v>
      </c>
      <c r="AZ447" s="293">
        <f t="shared" si="23"/>
        <v>0</v>
      </c>
      <c r="BA447" s="293">
        <f t="shared" si="24"/>
        <v>0</v>
      </c>
    </row>
    <row r="448" spans="6:53" x14ac:dyDescent="0.2">
      <c r="F448" s="258">
        <f t="shared" si="25"/>
        <v>0</v>
      </c>
      <c r="G448" s="258">
        <f t="shared" si="25"/>
        <v>0</v>
      </c>
      <c r="AZ448" s="293">
        <f t="shared" si="23"/>
        <v>0</v>
      </c>
      <c r="BA448" s="293">
        <f t="shared" si="24"/>
        <v>0</v>
      </c>
    </row>
    <row r="449" spans="6:53" x14ac:dyDescent="0.2">
      <c r="F449" s="258">
        <f t="shared" si="25"/>
        <v>0</v>
      </c>
      <c r="G449" s="258">
        <f t="shared" si="25"/>
        <v>0</v>
      </c>
      <c r="AZ449" s="293">
        <f t="shared" si="23"/>
        <v>0</v>
      </c>
      <c r="BA449" s="293">
        <f t="shared" si="24"/>
        <v>0</v>
      </c>
    </row>
    <row r="450" spans="6:53" x14ac:dyDescent="0.2">
      <c r="F450" s="258">
        <f t="shared" si="25"/>
        <v>0</v>
      </c>
      <c r="G450" s="258">
        <f t="shared" si="25"/>
        <v>0</v>
      </c>
      <c r="AZ450" s="293">
        <f t="shared" si="23"/>
        <v>0</v>
      </c>
      <c r="BA450" s="293">
        <f t="shared" si="24"/>
        <v>0</v>
      </c>
    </row>
    <row r="451" spans="6:53" x14ac:dyDescent="0.2">
      <c r="F451" s="258">
        <f t="shared" si="25"/>
        <v>0</v>
      </c>
      <c r="G451" s="258">
        <f t="shared" si="25"/>
        <v>0</v>
      </c>
      <c r="AZ451" s="293">
        <f t="shared" si="23"/>
        <v>0</v>
      </c>
      <c r="BA451" s="293">
        <f t="shared" si="24"/>
        <v>0</v>
      </c>
    </row>
    <row r="452" spans="6:53" x14ac:dyDescent="0.2">
      <c r="F452" s="258">
        <f t="shared" si="25"/>
        <v>0</v>
      </c>
      <c r="G452" s="258">
        <f t="shared" si="25"/>
        <v>0</v>
      </c>
      <c r="AZ452" s="293">
        <f t="shared" si="23"/>
        <v>0</v>
      </c>
      <c r="BA452" s="293">
        <f t="shared" si="24"/>
        <v>0</v>
      </c>
    </row>
    <row r="453" spans="6:53" x14ac:dyDescent="0.2">
      <c r="F453" s="258">
        <f t="shared" si="25"/>
        <v>0</v>
      </c>
      <c r="G453" s="258">
        <f t="shared" si="25"/>
        <v>0</v>
      </c>
      <c r="AZ453" s="293">
        <f t="shared" si="23"/>
        <v>0</v>
      </c>
      <c r="BA453" s="293">
        <f t="shared" si="24"/>
        <v>0</v>
      </c>
    </row>
    <row r="454" spans="6:53" x14ac:dyDescent="0.2">
      <c r="F454" s="258">
        <f t="shared" si="25"/>
        <v>0</v>
      </c>
      <c r="G454" s="258">
        <f t="shared" si="25"/>
        <v>0</v>
      </c>
      <c r="AZ454" s="293">
        <f t="shared" si="23"/>
        <v>0</v>
      </c>
      <c r="BA454" s="293">
        <f t="shared" si="24"/>
        <v>0</v>
      </c>
    </row>
    <row r="455" spans="6:53" x14ac:dyDescent="0.2">
      <c r="F455" s="258">
        <f t="shared" si="25"/>
        <v>0</v>
      </c>
      <c r="G455" s="258">
        <f t="shared" si="25"/>
        <v>0</v>
      </c>
      <c r="AZ455" s="293">
        <f t="shared" si="23"/>
        <v>0</v>
      </c>
      <c r="BA455" s="293">
        <f t="shared" si="24"/>
        <v>0</v>
      </c>
    </row>
    <row r="456" spans="6:53" x14ac:dyDescent="0.2">
      <c r="F456" s="258">
        <f t="shared" si="25"/>
        <v>0</v>
      </c>
      <c r="G456" s="258">
        <f t="shared" si="25"/>
        <v>0</v>
      </c>
      <c r="AZ456" s="293">
        <f t="shared" si="23"/>
        <v>0</v>
      </c>
      <c r="BA456" s="293">
        <f t="shared" si="24"/>
        <v>0</v>
      </c>
    </row>
    <row r="457" spans="6:53" x14ac:dyDescent="0.2">
      <c r="F457" s="258">
        <f t="shared" si="25"/>
        <v>0</v>
      </c>
      <c r="G457" s="258">
        <f t="shared" si="25"/>
        <v>0</v>
      </c>
      <c r="AZ457" s="293">
        <f t="shared" si="23"/>
        <v>0</v>
      </c>
      <c r="BA457" s="293">
        <f t="shared" si="24"/>
        <v>0</v>
      </c>
    </row>
    <row r="458" spans="6:53" x14ac:dyDescent="0.2">
      <c r="F458" s="258">
        <f t="shared" si="25"/>
        <v>0</v>
      </c>
      <c r="G458" s="258">
        <f t="shared" si="25"/>
        <v>0</v>
      </c>
      <c r="AZ458" s="293">
        <f t="shared" si="23"/>
        <v>0</v>
      </c>
      <c r="BA458" s="293">
        <f t="shared" si="24"/>
        <v>0</v>
      </c>
    </row>
    <row r="459" spans="6:53" x14ac:dyDescent="0.2">
      <c r="F459" s="258">
        <f t="shared" si="25"/>
        <v>0</v>
      </c>
      <c r="G459" s="258">
        <f t="shared" si="25"/>
        <v>0</v>
      </c>
      <c r="AZ459" s="293">
        <f t="shared" si="23"/>
        <v>0</v>
      </c>
      <c r="BA459" s="293">
        <f t="shared" si="24"/>
        <v>0</v>
      </c>
    </row>
    <row r="460" spans="6:53" x14ac:dyDescent="0.2">
      <c r="F460" s="258">
        <f t="shared" si="25"/>
        <v>0</v>
      </c>
      <c r="G460" s="258">
        <f t="shared" si="25"/>
        <v>0</v>
      </c>
      <c r="AZ460" s="293">
        <f t="shared" si="23"/>
        <v>0</v>
      </c>
      <c r="BA460" s="293">
        <f t="shared" si="24"/>
        <v>0</v>
      </c>
    </row>
    <row r="461" spans="6:53" x14ac:dyDescent="0.2">
      <c r="F461" s="258">
        <f t="shared" si="25"/>
        <v>0</v>
      </c>
      <c r="G461" s="258">
        <f t="shared" si="25"/>
        <v>0</v>
      </c>
      <c r="AZ461" s="293">
        <f t="shared" si="23"/>
        <v>0</v>
      </c>
      <c r="BA461" s="293">
        <f t="shared" si="24"/>
        <v>0</v>
      </c>
    </row>
    <row r="462" spans="6:53" x14ac:dyDescent="0.2">
      <c r="F462" s="258">
        <f t="shared" si="25"/>
        <v>0</v>
      </c>
      <c r="G462" s="258">
        <f t="shared" si="25"/>
        <v>0</v>
      </c>
      <c r="AZ462" s="293">
        <f t="shared" ref="AZ462:AZ525" si="26">B462</f>
        <v>0</v>
      </c>
      <c r="BA462" s="293">
        <f t="shared" ref="BA462:BA525" si="27">C462</f>
        <v>0</v>
      </c>
    </row>
    <row r="463" spans="6:53" x14ac:dyDescent="0.2">
      <c r="F463" s="258">
        <f t="shared" si="25"/>
        <v>0</v>
      </c>
      <c r="G463" s="258">
        <f t="shared" si="25"/>
        <v>0</v>
      </c>
      <c r="AZ463" s="293">
        <f t="shared" si="26"/>
        <v>0</v>
      </c>
      <c r="BA463" s="293">
        <f t="shared" si="27"/>
        <v>0</v>
      </c>
    </row>
    <row r="464" spans="6:53" x14ac:dyDescent="0.2">
      <c r="F464" s="258">
        <f t="shared" si="25"/>
        <v>0</v>
      </c>
      <c r="G464" s="258">
        <f t="shared" si="25"/>
        <v>0</v>
      </c>
      <c r="AZ464" s="293">
        <f t="shared" si="26"/>
        <v>0</v>
      </c>
      <c r="BA464" s="293">
        <f t="shared" si="27"/>
        <v>0</v>
      </c>
    </row>
    <row r="465" spans="6:53" x14ac:dyDescent="0.2">
      <c r="F465" s="258">
        <f t="shared" si="25"/>
        <v>0</v>
      </c>
      <c r="G465" s="258">
        <f t="shared" si="25"/>
        <v>0</v>
      </c>
      <c r="AZ465" s="293">
        <f t="shared" si="26"/>
        <v>0</v>
      </c>
      <c r="BA465" s="293">
        <f t="shared" si="27"/>
        <v>0</v>
      </c>
    </row>
    <row r="466" spans="6:53" x14ac:dyDescent="0.2">
      <c r="F466" s="258">
        <f t="shared" si="25"/>
        <v>0</v>
      </c>
      <c r="G466" s="258">
        <f t="shared" si="25"/>
        <v>0</v>
      </c>
      <c r="AZ466" s="293">
        <f t="shared" si="26"/>
        <v>0</v>
      </c>
      <c r="BA466" s="293">
        <f t="shared" si="27"/>
        <v>0</v>
      </c>
    </row>
    <row r="467" spans="6:53" x14ac:dyDescent="0.2">
      <c r="F467" s="258">
        <f t="shared" si="25"/>
        <v>0</v>
      </c>
      <c r="G467" s="258">
        <f t="shared" si="25"/>
        <v>0</v>
      </c>
      <c r="AZ467" s="293">
        <f t="shared" si="26"/>
        <v>0</v>
      </c>
      <c r="BA467" s="293">
        <f t="shared" si="27"/>
        <v>0</v>
      </c>
    </row>
    <row r="468" spans="6:53" x14ac:dyDescent="0.2">
      <c r="F468" s="258">
        <f t="shared" si="25"/>
        <v>0</v>
      </c>
      <c r="G468" s="258">
        <f t="shared" si="25"/>
        <v>0</v>
      </c>
      <c r="AZ468" s="293">
        <f t="shared" si="26"/>
        <v>0</v>
      </c>
      <c r="BA468" s="293">
        <f t="shared" si="27"/>
        <v>0</v>
      </c>
    </row>
    <row r="469" spans="6:53" x14ac:dyDescent="0.2">
      <c r="F469" s="258">
        <f t="shared" si="25"/>
        <v>0</v>
      </c>
      <c r="G469" s="258">
        <f t="shared" si="25"/>
        <v>0</v>
      </c>
      <c r="AZ469" s="293">
        <f t="shared" si="26"/>
        <v>0</v>
      </c>
      <c r="BA469" s="293">
        <f t="shared" si="27"/>
        <v>0</v>
      </c>
    </row>
    <row r="470" spans="6:53" x14ac:dyDescent="0.2">
      <c r="F470" s="258">
        <f t="shared" si="25"/>
        <v>0</v>
      </c>
      <c r="G470" s="258">
        <f t="shared" si="25"/>
        <v>0</v>
      </c>
      <c r="AZ470" s="293">
        <f t="shared" si="26"/>
        <v>0</v>
      </c>
      <c r="BA470" s="293">
        <f t="shared" si="27"/>
        <v>0</v>
      </c>
    </row>
    <row r="471" spans="6:53" x14ac:dyDescent="0.2">
      <c r="F471" s="258">
        <f t="shared" si="25"/>
        <v>0</v>
      </c>
      <c r="G471" s="258">
        <f t="shared" si="25"/>
        <v>0</v>
      </c>
      <c r="AZ471" s="293">
        <f t="shared" si="26"/>
        <v>0</v>
      </c>
      <c r="BA471" s="293">
        <f t="shared" si="27"/>
        <v>0</v>
      </c>
    </row>
    <row r="472" spans="6:53" x14ac:dyDescent="0.2">
      <c r="F472" s="258">
        <f t="shared" si="25"/>
        <v>0</v>
      </c>
      <c r="G472" s="258">
        <f t="shared" si="25"/>
        <v>0</v>
      </c>
      <c r="AZ472" s="293">
        <f t="shared" si="26"/>
        <v>0</v>
      </c>
      <c r="BA472" s="293">
        <f t="shared" si="27"/>
        <v>0</v>
      </c>
    </row>
    <row r="473" spans="6:53" x14ac:dyDescent="0.2">
      <c r="F473" s="258">
        <f t="shared" si="25"/>
        <v>0</v>
      </c>
      <c r="G473" s="258">
        <f t="shared" si="25"/>
        <v>0</v>
      </c>
      <c r="AZ473" s="293">
        <f t="shared" si="26"/>
        <v>0</v>
      </c>
      <c r="BA473" s="293">
        <f t="shared" si="27"/>
        <v>0</v>
      </c>
    </row>
    <row r="474" spans="6:53" x14ac:dyDescent="0.2">
      <c r="F474" s="258">
        <f t="shared" si="25"/>
        <v>0</v>
      </c>
      <c r="G474" s="258">
        <f t="shared" si="25"/>
        <v>0</v>
      </c>
      <c r="AZ474" s="293">
        <f t="shared" si="26"/>
        <v>0</v>
      </c>
      <c r="BA474" s="293">
        <f t="shared" si="27"/>
        <v>0</v>
      </c>
    </row>
    <row r="475" spans="6:53" x14ac:dyDescent="0.2">
      <c r="F475" s="258">
        <f t="shared" si="25"/>
        <v>0</v>
      </c>
      <c r="G475" s="258">
        <f t="shared" si="25"/>
        <v>0</v>
      </c>
      <c r="AZ475" s="293">
        <f t="shared" si="26"/>
        <v>0</v>
      </c>
      <c r="BA475" s="293">
        <f t="shared" si="27"/>
        <v>0</v>
      </c>
    </row>
    <row r="476" spans="6:53" x14ac:dyDescent="0.2">
      <c r="F476" s="258">
        <f t="shared" si="25"/>
        <v>0</v>
      </c>
      <c r="G476" s="258">
        <f t="shared" si="25"/>
        <v>0</v>
      </c>
      <c r="AZ476" s="293">
        <f t="shared" si="26"/>
        <v>0</v>
      </c>
      <c r="BA476" s="293">
        <f t="shared" si="27"/>
        <v>0</v>
      </c>
    </row>
    <row r="477" spans="6:53" x14ac:dyDescent="0.2">
      <c r="F477" s="258">
        <f t="shared" ref="F477:G540" si="28">SUMIF($M$1:$AU$1,F$1,$M477:$AU477)</f>
        <v>0</v>
      </c>
      <c r="G477" s="258">
        <f t="shared" si="28"/>
        <v>0</v>
      </c>
      <c r="AZ477" s="293">
        <f t="shared" si="26"/>
        <v>0</v>
      </c>
      <c r="BA477" s="293">
        <f t="shared" si="27"/>
        <v>0</v>
      </c>
    </row>
    <row r="478" spans="6:53" x14ac:dyDescent="0.2">
      <c r="F478" s="258">
        <f t="shared" si="28"/>
        <v>0</v>
      </c>
      <c r="G478" s="258">
        <f t="shared" si="28"/>
        <v>0</v>
      </c>
      <c r="AZ478" s="293">
        <f t="shared" si="26"/>
        <v>0</v>
      </c>
      <c r="BA478" s="293">
        <f t="shared" si="27"/>
        <v>0</v>
      </c>
    </row>
    <row r="479" spans="6:53" x14ac:dyDescent="0.2">
      <c r="F479" s="258">
        <f t="shared" si="28"/>
        <v>0</v>
      </c>
      <c r="G479" s="258">
        <f t="shared" si="28"/>
        <v>0</v>
      </c>
      <c r="AZ479" s="293">
        <f t="shared" si="26"/>
        <v>0</v>
      </c>
      <c r="BA479" s="293">
        <f t="shared" si="27"/>
        <v>0</v>
      </c>
    </row>
    <row r="480" spans="6:53" x14ac:dyDescent="0.2">
      <c r="F480" s="258">
        <f t="shared" si="28"/>
        <v>0</v>
      </c>
      <c r="G480" s="258">
        <f t="shared" si="28"/>
        <v>0</v>
      </c>
      <c r="AZ480" s="293">
        <f t="shared" si="26"/>
        <v>0</v>
      </c>
      <c r="BA480" s="293">
        <f t="shared" si="27"/>
        <v>0</v>
      </c>
    </row>
    <row r="481" spans="6:53" x14ac:dyDescent="0.2">
      <c r="F481" s="258">
        <f t="shared" si="28"/>
        <v>0</v>
      </c>
      <c r="G481" s="258">
        <f t="shared" si="28"/>
        <v>0</v>
      </c>
      <c r="AZ481" s="293">
        <f t="shared" si="26"/>
        <v>0</v>
      </c>
      <c r="BA481" s="293">
        <f t="shared" si="27"/>
        <v>0</v>
      </c>
    </row>
    <row r="482" spans="6:53" x14ac:dyDescent="0.2">
      <c r="F482" s="258">
        <f t="shared" si="28"/>
        <v>0</v>
      </c>
      <c r="G482" s="258">
        <f t="shared" si="28"/>
        <v>0</v>
      </c>
      <c r="AZ482" s="293">
        <f t="shared" si="26"/>
        <v>0</v>
      </c>
      <c r="BA482" s="293">
        <f t="shared" si="27"/>
        <v>0</v>
      </c>
    </row>
    <row r="483" spans="6:53" x14ac:dyDescent="0.2">
      <c r="F483" s="258">
        <f t="shared" si="28"/>
        <v>0</v>
      </c>
      <c r="G483" s="258">
        <f t="shared" si="28"/>
        <v>0</v>
      </c>
      <c r="AZ483" s="293">
        <f t="shared" si="26"/>
        <v>0</v>
      </c>
      <c r="BA483" s="293">
        <f t="shared" si="27"/>
        <v>0</v>
      </c>
    </row>
    <row r="484" spans="6:53" x14ac:dyDescent="0.2">
      <c r="F484" s="258">
        <f t="shared" si="28"/>
        <v>0</v>
      </c>
      <c r="G484" s="258">
        <f t="shared" si="28"/>
        <v>0</v>
      </c>
      <c r="AZ484" s="293">
        <f t="shared" si="26"/>
        <v>0</v>
      </c>
      <c r="BA484" s="293">
        <f t="shared" si="27"/>
        <v>0</v>
      </c>
    </row>
    <row r="485" spans="6:53" x14ac:dyDescent="0.2">
      <c r="F485" s="258">
        <f t="shared" si="28"/>
        <v>0</v>
      </c>
      <c r="G485" s="258">
        <f t="shared" si="28"/>
        <v>0</v>
      </c>
      <c r="AZ485" s="293">
        <f t="shared" si="26"/>
        <v>0</v>
      </c>
      <c r="BA485" s="293">
        <f t="shared" si="27"/>
        <v>0</v>
      </c>
    </row>
    <row r="486" spans="6:53" x14ac:dyDescent="0.2">
      <c r="F486" s="258">
        <f t="shared" si="28"/>
        <v>0</v>
      </c>
      <c r="G486" s="258">
        <f t="shared" si="28"/>
        <v>0</v>
      </c>
      <c r="AZ486" s="293">
        <f t="shared" si="26"/>
        <v>0</v>
      </c>
      <c r="BA486" s="293">
        <f t="shared" si="27"/>
        <v>0</v>
      </c>
    </row>
    <row r="487" spans="6:53" x14ac:dyDescent="0.2">
      <c r="F487" s="258">
        <f t="shared" si="28"/>
        <v>0</v>
      </c>
      <c r="G487" s="258">
        <f t="shared" si="28"/>
        <v>0</v>
      </c>
      <c r="AZ487" s="293">
        <f t="shared" si="26"/>
        <v>0</v>
      </c>
      <c r="BA487" s="293">
        <f t="shared" si="27"/>
        <v>0</v>
      </c>
    </row>
    <row r="488" spans="6:53" x14ac:dyDescent="0.2">
      <c r="F488" s="258">
        <f t="shared" si="28"/>
        <v>0</v>
      </c>
      <c r="G488" s="258">
        <f t="shared" si="28"/>
        <v>0</v>
      </c>
      <c r="AZ488" s="293">
        <f t="shared" si="26"/>
        <v>0</v>
      </c>
      <c r="BA488" s="293">
        <f t="shared" si="27"/>
        <v>0</v>
      </c>
    </row>
    <row r="489" spans="6:53" x14ac:dyDescent="0.2">
      <c r="F489" s="258">
        <f t="shared" si="28"/>
        <v>0</v>
      </c>
      <c r="G489" s="258">
        <f t="shared" si="28"/>
        <v>0</v>
      </c>
      <c r="AZ489" s="293">
        <f t="shared" si="26"/>
        <v>0</v>
      </c>
      <c r="BA489" s="293">
        <f t="shared" si="27"/>
        <v>0</v>
      </c>
    </row>
    <row r="490" spans="6:53" x14ac:dyDescent="0.2">
      <c r="F490" s="258">
        <f t="shared" si="28"/>
        <v>0</v>
      </c>
      <c r="G490" s="258">
        <f t="shared" si="28"/>
        <v>0</v>
      </c>
      <c r="AZ490" s="293">
        <f t="shared" si="26"/>
        <v>0</v>
      </c>
      <c r="BA490" s="293">
        <f t="shared" si="27"/>
        <v>0</v>
      </c>
    </row>
    <row r="491" spans="6:53" x14ac:dyDescent="0.2">
      <c r="F491" s="258">
        <f t="shared" si="28"/>
        <v>0</v>
      </c>
      <c r="G491" s="258">
        <f t="shared" si="28"/>
        <v>0</v>
      </c>
      <c r="AZ491" s="293">
        <f t="shared" si="26"/>
        <v>0</v>
      </c>
      <c r="BA491" s="293">
        <f t="shared" si="27"/>
        <v>0</v>
      </c>
    </row>
    <row r="492" spans="6:53" x14ac:dyDescent="0.2">
      <c r="F492" s="258">
        <f t="shared" si="28"/>
        <v>0</v>
      </c>
      <c r="G492" s="258">
        <f t="shared" si="28"/>
        <v>0</v>
      </c>
      <c r="AZ492" s="293">
        <f t="shared" si="26"/>
        <v>0</v>
      </c>
      <c r="BA492" s="293">
        <f t="shared" si="27"/>
        <v>0</v>
      </c>
    </row>
    <row r="493" spans="6:53" x14ac:dyDescent="0.2">
      <c r="F493" s="258">
        <f t="shared" si="28"/>
        <v>0</v>
      </c>
      <c r="G493" s="258">
        <f t="shared" si="28"/>
        <v>0</v>
      </c>
      <c r="AZ493" s="293">
        <f t="shared" si="26"/>
        <v>0</v>
      </c>
      <c r="BA493" s="293">
        <f t="shared" si="27"/>
        <v>0</v>
      </c>
    </row>
    <row r="494" spans="6:53" x14ac:dyDescent="0.2">
      <c r="F494" s="258">
        <f t="shared" si="28"/>
        <v>0</v>
      </c>
      <c r="G494" s="258">
        <f t="shared" si="28"/>
        <v>0</v>
      </c>
      <c r="AZ494" s="293">
        <f t="shared" si="26"/>
        <v>0</v>
      </c>
      <c r="BA494" s="293">
        <f t="shared" si="27"/>
        <v>0</v>
      </c>
    </row>
    <row r="495" spans="6:53" x14ac:dyDescent="0.2">
      <c r="F495" s="258">
        <f t="shared" si="28"/>
        <v>0</v>
      </c>
      <c r="G495" s="258">
        <f t="shared" si="28"/>
        <v>0</v>
      </c>
      <c r="AZ495" s="293">
        <f t="shared" si="26"/>
        <v>0</v>
      </c>
      <c r="BA495" s="293">
        <f t="shared" si="27"/>
        <v>0</v>
      </c>
    </row>
    <row r="496" spans="6:53" x14ac:dyDescent="0.2">
      <c r="F496" s="258">
        <f t="shared" si="28"/>
        <v>0</v>
      </c>
      <c r="G496" s="258">
        <f t="shared" si="28"/>
        <v>0</v>
      </c>
      <c r="AZ496" s="293">
        <f t="shared" si="26"/>
        <v>0</v>
      </c>
      <c r="BA496" s="293">
        <f t="shared" si="27"/>
        <v>0</v>
      </c>
    </row>
    <row r="497" spans="6:53" x14ac:dyDescent="0.2">
      <c r="F497" s="258">
        <f t="shared" si="28"/>
        <v>0</v>
      </c>
      <c r="G497" s="258">
        <f t="shared" si="28"/>
        <v>0</v>
      </c>
      <c r="AZ497" s="293">
        <f t="shared" si="26"/>
        <v>0</v>
      </c>
      <c r="BA497" s="293">
        <f t="shared" si="27"/>
        <v>0</v>
      </c>
    </row>
    <row r="498" spans="6:53" x14ac:dyDescent="0.2">
      <c r="F498" s="258">
        <f t="shared" si="28"/>
        <v>0</v>
      </c>
      <c r="G498" s="258">
        <f t="shared" si="28"/>
        <v>0</v>
      </c>
      <c r="AZ498" s="293">
        <f t="shared" si="26"/>
        <v>0</v>
      </c>
      <c r="BA498" s="293">
        <f t="shared" si="27"/>
        <v>0</v>
      </c>
    </row>
    <row r="499" spans="6:53" x14ac:dyDescent="0.2">
      <c r="F499" s="258">
        <f t="shared" si="28"/>
        <v>0</v>
      </c>
      <c r="G499" s="258">
        <f t="shared" si="28"/>
        <v>0</v>
      </c>
      <c r="AZ499" s="293">
        <f t="shared" si="26"/>
        <v>0</v>
      </c>
      <c r="BA499" s="293">
        <f t="shared" si="27"/>
        <v>0</v>
      </c>
    </row>
    <row r="500" spans="6:53" x14ac:dyDescent="0.2">
      <c r="F500" s="258">
        <f t="shared" si="28"/>
        <v>0</v>
      </c>
      <c r="G500" s="258">
        <f t="shared" si="28"/>
        <v>0</v>
      </c>
      <c r="AZ500" s="293">
        <f t="shared" si="26"/>
        <v>0</v>
      </c>
      <c r="BA500" s="293">
        <f t="shared" si="27"/>
        <v>0</v>
      </c>
    </row>
    <row r="501" spans="6:53" x14ac:dyDescent="0.2">
      <c r="F501" s="258">
        <f t="shared" si="28"/>
        <v>0</v>
      </c>
      <c r="G501" s="258">
        <f t="shared" si="28"/>
        <v>0</v>
      </c>
      <c r="AZ501" s="293">
        <f t="shared" si="26"/>
        <v>0</v>
      </c>
      <c r="BA501" s="293">
        <f t="shared" si="27"/>
        <v>0</v>
      </c>
    </row>
    <row r="502" spans="6:53" x14ac:dyDescent="0.2">
      <c r="F502" s="258">
        <f t="shared" si="28"/>
        <v>0</v>
      </c>
      <c r="G502" s="258">
        <f t="shared" si="28"/>
        <v>0</v>
      </c>
      <c r="AZ502" s="293">
        <f t="shared" si="26"/>
        <v>0</v>
      </c>
      <c r="BA502" s="293">
        <f t="shared" si="27"/>
        <v>0</v>
      </c>
    </row>
    <row r="503" spans="6:53" x14ac:dyDescent="0.2">
      <c r="F503" s="258">
        <f t="shared" si="28"/>
        <v>0</v>
      </c>
      <c r="G503" s="258">
        <f t="shared" si="28"/>
        <v>0</v>
      </c>
      <c r="AZ503" s="293">
        <f t="shared" si="26"/>
        <v>0</v>
      </c>
      <c r="BA503" s="293">
        <f t="shared" si="27"/>
        <v>0</v>
      </c>
    </row>
    <row r="504" spans="6:53" x14ac:dyDescent="0.2">
      <c r="F504" s="258">
        <f t="shared" si="28"/>
        <v>0</v>
      </c>
      <c r="G504" s="258">
        <f t="shared" si="28"/>
        <v>0</v>
      </c>
      <c r="AZ504" s="293">
        <f t="shared" si="26"/>
        <v>0</v>
      </c>
      <c r="BA504" s="293">
        <f t="shared" si="27"/>
        <v>0</v>
      </c>
    </row>
    <row r="505" spans="6:53" x14ac:dyDescent="0.2">
      <c r="F505" s="258">
        <f t="shared" si="28"/>
        <v>0</v>
      </c>
      <c r="G505" s="258">
        <f t="shared" si="28"/>
        <v>0</v>
      </c>
      <c r="AZ505" s="293">
        <f t="shared" si="26"/>
        <v>0</v>
      </c>
      <c r="BA505" s="293">
        <f t="shared" si="27"/>
        <v>0</v>
      </c>
    </row>
    <row r="506" spans="6:53" x14ac:dyDescent="0.2">
      <c r="F506" s="258">
        <f t="shared" si="28"/>
        <v>0</v>
      </c>
      <c r="G506" s="258">
        <f t="shared" si="28"/>
        <v>0</v>
      </c>
      <c r="AZ506" s="293">
        <f t="shared" si="26"/>
        <v>0</v>
      </c>
      <c r="BA506" s="293">
        <f t="shared" si="27"/>
        <v>0</v>
      </c>
    </row>
    <row r="507" spans="6:53" x14ac:dyDescent="0.2">
      <c r="F507" s="258">
        <f t="shared" si="28"/>
        <v>0</v>
      </c>
      <c r="G507" s="258">
        <f t="shared" si="28"/>
        <v>0</v>
      </c>
      <c r="AZ507" s="293">
        <f t="shared" si="26"/>
        <v>0</v>
      </c>
      <c r="BA507" s="293">
        <f t="shared" si="27"/>
        <v>0</v>
      </c>
    </row>
    <row r="508" spans="6:53" x14ac:dyDescent="0.2">
      <c r="F508" s="258">
        <f t="shared" si="28"/>
        <v>0</v>
      </c>
      <c r="G508" s="258">
        <f t="shared" si="28"/>
        <v>0</v>
      </c>
      <c r="AZ508" s="293">
        <f t="shared" si="26"/>
        <v>0</v>
      </c>
      <c r="BA508" s="293">
        <f t="shared" si="27"/>
        <v>0</v>
      </c>
    </row>
    <row r="509" spans="6:53" x14ac:dyDescent="0.2">
      <c r="F509" s="258">
        <f t="shared" si="28"/>
        <v>0</v>
      </c>
      <c r="G509" s="258">
        <f t="shared" si="28"/>
        <v>0</v>
      </c>
      <c r="AZ509" s="293">
        <f t="shared" si="26"/>
        <v>0</v>
      </c>
      <c r="BA509" s="293">
        <f t="shared" si="27"/>
        <v>0</v>
      </c>
    </row>
    <row r="510" spans="6:53" x14ac:dyDescent="0.2">
      <c r="F510" s="258">
        <f t="shared" si="28"/>
        <v>0</v>
      </c>
      <c r="G510" s="258">
        <f t="shared" si="28"/>
        <v>0</v>
      </c>
      <c r="AZ510" s="293">
        <f t="shared" si="26"/>
        <v>0</v>
      </c>
      <c r="BA510" s="293">
        <f t="shared" si="27"/>
        <v>0</v>
      </c>
    </row>
    <row r="511" spans="6:53" x14ac:dyDescent="0.2">
      <c r="F511" s="258">
        <f t="shared" si="28"/>
        <v>0</v>
      </c>
      <c r="G511" s="258">
        <f t="shared" si="28"/>
        <v>0</v>
      </c>
      <c r="AZ511" s="293">
        <f t="shared" si="26"/>
        <v>0</v>
      </c>
      <c r="BA511" s="293">
        <f t="shared" si="27"/>
        <v>0</v>
      </c>
    </row>
    <row r="512" spans="6:53" x14ac:dyDescent="0.2">
      <c r="F512" s="258">
        <f t="shared" si="28"/>
        <v>0</v>
      </c>
      <c r="G512" s="258">
        <f t="shared" si="28"/>
        <v>0</v>
      </c>
      <c r="AZ512" s="293">
        <f t="shared" si="26"/>
        <v>0</v>
      </c>
      <c r="BA512" s="293">
        <f t="shared" si="27"/>
        <v>0</v>
      </c>
    </row>
    <row r="513" spans="6:53" x14ac:dyDescent="0.2">
      <c r="F513" s="258">
        <f t="shared" si="28"/>
        <v>0</v>
      </c>
      <c r="G513" s="258">
        <f t="shared" si="28"/>
        <v>0</v>
      </c>
      <c r="AZ513" s="293">
        <f t="shared" si="26"/>
        <v>0</v>
      </c>
      <c r="BA513" s="293">
        <f t="shared" si="27"/>
        <v>0</v>
      </c>
    </row>
    <row r="514" spans="6:53" x14ac:dyDescent="0.2">
      <c r="F514" s="258">
        <f t="shared" si="28"/>
        <v>0</v>
      </c>
      <c r="G514" s="258">
        <f t="shared" si="28"/>
        <v>0</v>
      </c>
      <c r="AZ514" s="293">
        <f t="shared" si="26"/>
        <v>0</v>
      </c>
      <c r="BA514" s="293">
        <f t="shared" si="27"/>
        <v>0</v>
      </c>
    </row>
    <row r="515" spans="6:53" x14ac:dyDescent="0.2">
      <c r="F515" s="258">
        <f t="shared" si="28"/>
        <v>0</v>
      </c>
      <c r="G515" s="258">
        <f t="shared" si="28"/>
        <v>0</v>
      </c>
      <c r="AZ515" s="293">
        <f t="shared" si="26"/>
        <v>0</v>
      </c>
      <c r="BA515" s="293">
        <f t="shared" si="27"/>
        <v>0</v>
      </c>
    </row>
    <row r="516" spans="6:53" x14ac:dyDescent="0.2">
      <c r="F516" s="258">
        <f t="shared" si="28"/>
        <v>0</v>
      </c>
      <c r="G516" s="258">
        <f t="shared" si="28"/>
        <v>0</v>
      </c>
      <c r="AZ516" s="293">
        <f t="shared" si="26"/>
        <v>0</v>
      </c>
      <c r="BA516" s="293">
        <f t="shared" si="27"/>
        <v>0</v>
      </c>
    </row>
    <row r="517" spans="6:53" x14ac:dyDescent="0.2">
      <c r="F517" s="258">
        <f t="shared" si="28"/>
        <v>0</v>
      </c>
      <c r="G517" s="258">
        <f t="shared" si="28"/>
        <v>0</v>
      </c>
      <c r="AZ517" s="293">
        <f t="shared" si="26"/>
        <v>0</v>
      </c>
      <c r="BA517" s="293">
        <f t="shared" si="27"/>
        <v>0</v>
      </c>
    </row>
    <row r="518" spans="6:53" x14ac:dyDescent="0.2">
      <c r="F518" s="258">
        <f t="shared" si="28"/>
        <v>0</v>
      </c>
      <c r="G518" s="258">
        <f t="shared" si="28"/>
        <v>0</v>
      </c>
      <c r="AZ518" s="293">
        <f t="shared" si="26"/>
        <v>0</v>
      </c>
      <c r="BA518" s="293">
        <f t="shared" si="27"/>
        <v>0</v>
      </c>
    </row>
    <row r="519" spans="6:53" x14ac:dyDescent="0.2">
      <c r="F519" s="258">
        <f t="shared" si="28"/>
        <v>0</v>
      </c>
      <c r="G519" s="258">
        <f t="shared" si="28"/>
        <v>0</v>
      </c>
      <c r="AZ519" s="293">
        <f t="shared" si="26"/>
        <v>0</v>
      </c>
      <c r="BA519" s="293">
        <f t="shared" si="27"/>
        <v>0</v>
      </c>
    </row>
    <row r="520" spans="6:53" x14ac:dyDescent="0.2">
      <c r="F520" s="258">
        <f t="shared" si="28"/>
        <v>0</v>
      </c>
      <c r="G520" s="258">
        <f t="shared" si="28"/>
        <v>0</v>
      </c>
      <c r="AZ520" s="293">
        <f t="shared" si="26"/>
        <v>0</v>
      </c>
      <c r="BA520" s="293">
        <f t="shared" si="27"/>
        <v>0</v>
      </c>
    </row>
    <row r="521" spans="6:53" x14ac:dyDescent="0.2">
      <c r="F521" s="258">
        <f t="shared" si="28"/>
        <v>0</v>
      </c>
      <c r="G521" s="258">
        <f t="shared" si="28"/>
        <v>0</v>
      </c>
      <c r="AZ521" s="293">
        <f t="shared" si="26"/>
        <v>0</v>
      </c>
      <c r="BA521" s="293">
        <f t="shared" si="27"/>
        <v>0</v>
      </c>
    </row>
    <row r="522" spans="6:53" x14ac:dyDescent="0.2">
      <c r="F522" s="258">
        <f t="shared" si="28"/>
        <v>0</v>
      </c>
      <c r="G522" s="258">
        <f t="shared" si="28"/>
        <v>0</v>
      </c>
      <c r="AZ522" s="293">
        <f t="shared" si="26"/>
        <v>0</v>
      </c>
      <c r="BA522" s="293">
        <f t="shared" si="27"/>
        <v>0</v>
      </c>
    </row>
    <row r="523" spans="6:53" x14ac:dyDescent="0.2">
      <c r="F523" s="258">
        <f t="shared" si="28"/>
        <v>0</v>
      </c>
      <c r="G523" s="258">
        <f t="shared" si="28"/>
        <v>0</v>
      </c>
      <c r="AZ523" s="293">
        <f t="shared" si="26"/>
        <v>0</v>
      </c>
      <c r="BA523" s="293">
        <f t="shared" si="27"/>
        <v>0</v>
      </c>
    </row>
    <row r="524" spans="6:53" x14ac:dyDescent="0.2">
      <c r="F524" s="258">
        <f t="shared" si="28"/>
        <v>0</v>
      </c>
      <c r="G524" s="258">
        <f t="shared" si="28"/>
        <v>0</v>
      </c>
      <c r="AZ524" s="293">
        <f t="shared" si="26"/>
        <v>0</v>
      </c>
      <c r="BA524" s="293">
        <f t="shared" si="27"/>
        <v>0</v>
      </c>
    </row>
    <row r="525" spans="6:53" x14ac:dyDescent="0.2">
      <c r="F525" s="258">
        <f t="shared" si="28"/>
        <v>0</v>
      </c>
      <c r="G525" s="258">
        <f t="shared" si="28"/>
        <v>0</v>
      </c>
      <c r="AZ525" s="293">
        <f t="shared" si="26"/>
        <v>0</v>
      </c>
      <c r="BA525" s="293">
        <f t="shared" si="27"/>
        <v>0</v>
      </c>
    </row>
    <row r="526" spans="6:53" x14ac:dyDescent="0.2">
      <c r="F526" s="258">
        <f t="shared" si="28"/>
        <v>0</v>
      </c>
      <c r="G526" s="258">
        <f t="shared" si="28"/>
        <v>0</v>
      </c>
      <c r="AZ526" s="293">
        <f t="shared" ref="AZ526:AZ589" si="29">B526</f>
        <v>0</v>
      </c>
      <c r="BA526" s="293">
        <f t="shared" ref="BA526:BA589" si="30">C526</f>
        <v>0</v>
      </c>
    </row>
    <row r="527" spans="6:53" x14ac:dyDescent="0.2">
      <c r="F527" s="258">
        <f t="shared" si="28"/>
        <v>0</v>
      </c>
      <c r="G527" s="258">
        <f t="shared" si="28"/>
        <v>0</v>
      </c>
      <c r="AZ527" s="293">
        <f t="shared" si="29"/>
        <v>0</v>
      </c>
      <c r="BA527" s="293">
        <f t="shared" si="30"/>
        <v>0</v>
      </c>
    </row>
    <row r="528" spans="6:53" x14ac:dyDescent="0.2">
      <c r="F528" s="258">
        <f t="shared" si="28"/>
        <v>0</v>
      </c>
      <c r="G528" s="258">
        <f t="shared" si="28"/>
        <v>0</v>
      </c>
      <c r="AZ528" s="293">
        <f t="shared" si="29"/>
        <v>0</v>
      </c>
      <c r="BA528" s="293">
        <f t="shared" si="30"/>
        <v>0</v>
      </c>
    </row>
    <row r="529" spans="6:53" x14ac:dyDescent="0.2">
      <c r="F529" s="258">
        <f t="shared" si="28"/>
        <v>0</v>
      </c>
      <c r="G529" s="258">
        <f t="shared" si="28"/>
        <v>0</v>
      </c>
      <c r="AZ529" s="293">
        <f t="shared" si="29"/>
        <v>0</v>
      </c>
      <c r="BA529" s="293">
        <f t="shared" si="30"/>
        <v>0</v>
      </c>
    </row>
    <row r="530" spans="6:53" x14ac:dyDescent="0.2">
      <c r="F530" s="258">
        <f t="shared" si="28"/>
        <v>0</v>
      </c>
      <c r="G530" s="258">
        <f t="shared" si="28"/>
        <v>0</v>
      </c>
      <c r="AZ530" s="293">
        <f t="shared" si="29"/>
        <v>0</v>
      </c>
      <c r="BA530" s="293">
        <f t="shared" si="30"/>
        <v>0</v>
      </c>
    </row>
    <row r="531" spans="6:53" x14ac:dyDescent="0.2">
      <c r="F531" s="258">
        <f t="shared" si="28"/>
        <v>0</v>
      </c>
      <c r="G531" s="258">
        <f t="shared" si="28"/>
        <v>0</v>
      </c>
      <c r="AZ531" s="293">
        <f t="shared" si="29"/>
        <v>0</v>
      </c>
      <c r="BA531" s="293">
        <f t="shared" si="30"/>
        <v>0</v>
      </c>
    </row>
    <row r="532" spans="6:53" x14ac:dyDescent="0.2">
      <c r="F532" s="258">
        <f t="shared" si="28"/>
        <v>0</v>
      </c>
      <c r="G532" s="258">
        <f t="shared" si="28"/>
        <v>0</v>
      </c>
      <c r="AZ532" s="293">
        <f t="shared" si="29"/>
        <v>0</v>
      </c>
      <c r="BA532" s="293">
        <f t="shared" si="30"/>
        <v>0</v>
      </c>
    </row>
    <row r="533" spans="6:53" x14ac:dyDescent="0.2">
      <c r="F533" s="258">
        <f t="shared" si="28"/>
        <v>0</v>
      </c>
      <c r="G533" s="258">
        <f t="shared" si="28"/>
        <v>0</v>
      </c>
      <c r="AZ533" s="293">
        <f t="shared" si="29"/>
        <v>0</v>
      </c>
      <c r="BA533" s="293">
        <f t="shared" si="30"/>
        <v>0</v>
      </c>
    </row>
    <row r="534" spans="6:53" x14ac:dyDescent="0.2">
      <c r="F534" s="258">
        <f t="shared" si="28"/>
        <v>0</v>
      </c>
      <c r="G534" s="258">
        <f t="shared" si="28"/>
        <v>0</v>
      </c>
      <c r="AZ534" s="293">
        <f t="shared" si="29"/>
        <v>0</v>
      </c>
      <c r="BA534" s="293">
        <f t="shared" si="30"/>
        <v>0</v>
      </c>
    </row>
    <row r="535" spans="6:53" x14ac:dyDescent="0.2">
      <c r="F535" s="258">
        <f t="shared" si="28"/>
        <v>0</v>
      </c>
      <c r="G535" s="258">
        <f t="shared" si="28"/>
        <v>0</v>
      </c>
      <c r="AZ535" s="293">
        <f t="shared" si="29"/>
        <v>0</v>
      </c>
      <c r="BA535" s="293">
        <f t="shared" si="30"/>
        <v>0</v>
      </c>
    </row>
    <row r="536" spans="6:53" x14ac:dyDescent="0.2">
      <c r="F536" s="258">
        <f t="shared" si="28"/>
        <v>0</v>
      </c>
      <c r="G536" s="258">
        <f t="shared" si="28"/>
        <v>0</v>
      </c>
      <c r="AZ536" s="293">
        <f t="shared" si="29"/>
        <v>0</v>
      </c>
      <c r="BA536" s="293">
        <f t="shared" si="30"/>
        <v>0</v>
      </c>
    </row>
    <row r="537" spans="6:53" x14ac:dyDescent="0.2">
      <c r="F537" s="258">
        <f t="shared" si="28"/>
        <v>0</v>
      </c>
      <c r="G537" s="258">
        <f t="shared" si="28"/>
        <v>0</v>
      </c>
      <c r="AZ537" s="293">
        <f t="shared" si="29"/>
        <v>0</v>
      </c>
      <c r="BA537" s="293">
        <f t="shared" si="30"/>
        <v>0</v>
      </c>
    </row>
    <row r="538" spans="6:53" x14ac:dyDescent="0.2">
      <c r="F538" s="258">
        <f t="shared" si="28"/>
        <v>0</v>
      </c>
      <c r="G538" s="258">
        <f t="shared" si="28"/>
        <v>0</v>
      </c>
      <c r="AZ538" s="293">
        <f t="shared" si="29"/>
        <v>0</v>
      </c>
      <c r="BA538" s="293">
        <f t="shared" si="30"/>
        <v>0</v>
      </c>
    </row>
    <row r="539" spans="6:53" x14ac:dyDescent="0.2">
      <c r="F539" s="258">
        <f t="shared" si="28"/>
        <v>0</v>
      </c>
      <c r="G539" s="258">
        <f t="shared" si="28"/>
        <v>0</v>
      </c>
      <c r="AZ539" s="293">
        <f t="shared" si="29"/>
        <v>0</v>
      </c>
      <c r="BA539" s="293">
        <f t="shared" si="30"/>
        <v>0</v>
      </c>
    </row>
    <row r="540" spans="6:53" x14ac:dyDescent="0.2">
      <c r="F540" s="258">
        <f t="shared" si="28"/>
        <v>0</v>
      </c>
      <c r="G540" s="258">
        <f t="shared" si="28"/>
        <v>0</v>
      </c>
      <c r="AZ540" s="293">
        <f t="shared" si="29"/>
        <v>0</v>
      </c>
      <c r="BA540" s="293">
        <f t="shared" si="30"/>
        <v>0</v>
      </c>
    </row>
    <row r="541" spans="6:53" x14ac:dyDescent="0.2">
      <c r="F541" s="258">
        <f t="shared" ref="F541:G604" si="31">SUMIF($M$1:$AU$1,F$1,$M541:$AU541)</f>
        <v>0</v>
      </c>
      <c r="G541" s="258">
        <f t="shared" si="31"/>
        <v>0</v>
      </c>
      <c r="AZ541" s="293">
        <f t="shared" si="29"/>
        <v>0</v>
      </c>
      <c r="BA541" s="293">
        <f t="shared" si="30"/>
        <v>0</v>
      </c>
    </row>
    <row r="542" spans="6:53" x14ac:dyDescent="0.2">
      <c r="F542" s="258">
        <f t="shared" si="31"/>
        <v>0</v>
      </c>
      <c r="G542" s="258">
        <f t="shared" si="31"/>
        <v>0</v>
      </c>
      <c r="AZ542" s="293">
        <f t="shared" si="29"/>
        <v>0</v>
      </c>
      <c r="BA542" s="293">
        <f t="shared" si="30"/>
        <v>0</v>
      </c>
    </row>
    <row r="543" spans="6:53" x14ac:dyDescent="0.2">
      <c r="F543" s="258">
        <f t="shared" si="31"/>
        <v>0</v>
      </c>
      <c r="G543" s="258">
        <f t="shared" si="31"/>
        <v>0</v>
      </c>
      <c r="AZ543" s="293">
        <f t="shared" si="29"/>
        <v>0</v>
      </c>
      <c r="BA543" s="293">
        <f t="shared" si="30"/>
        <v>0</v>
      </c>
    </row>
    <row r="544" spans="6:53" x14ac:dyDescent="0.2">
      <c r="F544" s="258">
        <f t="shared" si="31"/>
        <v>0</v>
      </c>
      <c r="G544" s="258">
        <f t="shared" si="31"/>
        <v>0</v>
      </c>
      <c r="AZ544" s="293">
        <f t="shared" si="29"/>
        <v>0</v>
      </c>
      <c r="BA544" s="293">
        <f t="shared" si="30"/>
        <v>0</v>
      </c>
    </row>
    <row r="545" spans="6:53" x14ac:dyDescent="0.2">
      <c r="F545" s="258">
        <f t="shared" si="31"/>
        <v>0</v>
      </c>
      <c r="G545" s="258">
        <f t="shared" si="31"/>
        <v>0</v>
      </c>
      <c r="AZ545" s="293">
        <f t="shared" si="29"/>
        <v>0</v>
      </c>
      <c r="BA545" s="293">
        <f t="shared" si="30"/>
        <v>0</v>
      </c>
    </row>
    <row r="546" spans="6:53" x14ac:dyDescent="0.2">
      <c r="F546" s="258">
        <f t="shared" si="31"/>
        <v>0</v>
      </c>
      <c r="G546" s="258">
        <f t="shared" si="31"/>
        <v>0</v>
      </c>
      <c r="AZ546" s="293">
        <f t="shared" si="29"/>
        <v>0</v>
      </c>
      <c r="BA546" s="293">
        <f t="shared" si="30"/>
        <v>0</v>
      </c>
    </row>
    <row r="547" spans="6:53" x14ac:dyDescent="0.2">
      <c r="F547" s="258">
        <f t="shared" si="31"/>
        <v>0</v>
      </c>
      <c r="G547" s="258">
        <f t="shared" si="31"/>
        <v>0</v>
      </c>
      <c r="AZ547" s="293">
        <f t="shared" si="29"/>
        <v>0</v>
      </c>
      <c r="BA547" s="293">
        <f t="shared" si="30"/>
        <v>0</v>
      </c>
    </row>
    <row r="548" spans="6:53" x14ac:dyDescent="0.2">
      <c r="F548" s="258">
        <f t="shared" si="31"/>
        <v>0</v>
      </c>
      <c r="G548" s="258">
        <f t="shared" si="31"/>
        <v>0</v>
      </c>
      <c r="AZ548" s="293">
        <f t="shared" si="29"/>
        <v>0</v>
      </c>
      <c r="BA548" s="293">
        <f t="shared" si="30"/>
        <v>0</v>
      </c>
    </row>
    <row r="549" spans="6:53" x14ac:dyDescent="0.2">
      <c r="F549" s="258">
        <f t="shared" si="31"/>
        <v>0</v>
      </c>
      <c r="G549" s="258">
        <f t="shared" si="31"/>
        <v>0</v>
      </c>
      <c r="AZ549" s="293">
        <f t="shared" si="29"/>
        <v>0</v>
      </c>
      <c r="BA549" s="293">
        <f t="shared" si="30"/>
        <v>0</v>
      </c>
    </row>
    <row r="550" spans="6:53" x14ac:dyDescent="0.2">
      <c r="F550" s="258">
        <f t="shared" si="31"/>
        <v>0</v>
      </c>
      <c r="G550" s="258">
        <f t="shared" si="31"/>
        <v>0</v>
      </c>
      <c r="AZ550" s="293">
        <f t="shared" si="29"/>
        <v>0</v>
      </c>
      <c r="BA550" s="293">
        <f t="shared" si="30"/>
        <v>0</v>
      </c>
    </row>
    <row r="551" spans="6:53" x14ac:dyDescent="0.2">
      <c r="F551" s="258">
        <f t="shared" si="31"/>
        <v>0</v>
      </c>
      <c r="G551" s="258">
        <f t="shared" si="31"/>
        <v>0</v>
      </c>
      <c r="AZ551" s="293">
        <f t="shared" si="29"/>
        <v>0</v>
      </c>
      <c r="BA551" s="293">
        <f t="shared" si="30"/>
        <v>0</v>
      </c>
    </row>
    <row r="552" spans="6:53" x14ac:dyDescent="0.2">
      <c r="F552" s="258">
        <f t="shared" si="31"/>
        <v>0</v>
      </c>
      <c r="G552" s="258">
        <f t="shared" si="31"/>
        <v>0</v>
      </c>
      <c r="AZ552" s="293">
        <f t="shared" si="29"/>
        <v>0</v>
      </c>
      <c r="BA552" s="293">
        <f t="shared" si="30"/>
        <v>0</v>
      </c>
    </row>
    <row r="553" spans="6:53" x14ac:dyDescent="0.2">
      <c r="F553" s="258">
        <f t="shared" si="31"/>
        <v>0</v>
      </c>
      <c r="G553" s="258">
        <f t="shared" si="31"/>
        <v>0</v>
      </c>
      <c r="AZ553" s="293">
        <f t="shared" si="29"/>
        <v>0</v>
      </c>
      <c r="BA553" s="293">
        <f t="shared" si="30"/>
        <v>0</v>
      </c>
    </row>
    <row r="554" spans="6:53" x14ac:dyDescent="0.2">
      <c r="F554" s="258">
        <f t="shared" si="31"/>
        <v>0</v>
      </c>
      <c r="G554" s="258">
        <f t="shared" si="31"/>
        <v>0</v>
      </c>
      <c r="AZ554" s="293">
        <f t="shared" si="29"/>
        <v>0</v>
      </c>
      <c r="BA554" s="293">
        <f t="shared" si="30"/>
        <v>0</v>
      </c>
    </row>
    <row r="555" spans="6:53" x14ac:dyDescent="0.2">
      <c r="F555" s="258">
        <f t="shared" si="31"/>
        <v>0</v>
      </c>
      <c r="G555" s="258">
        <f t="shared" si="31"/>
        <v>0</v>
      </c>
      <c r="AZ555" s="293">
        <f t="shared" si="29"/>
        <v>0</v>
      </c>
      <c r="BA555" s="293">
        <f t="shared" si="30"/>
        <v>0</v>
      </c>
    </row>
    <row r="556" spans="6:53" x14ac:dyDescent="0.2">
      <c r="F556" s="258">
        <f t="shared" si="31"/>
        <v>0</v>
      </c>
      <c r="G556" s="258">
        <f t="shared" si="31"/>
        <v>0</v>
      </c>
      <c r="AZ556" s="293">
        <f t="shared" si="29"/>
        <v>0</v>
      </c>
      <c r="BA556" s="293">
        <f t="shared" si="30"/>
        <v>0</v>
      </c>
    </row>
    <row r="557" spans="6:53" x14ac:dyDescent="0.2">
      <c r="F557" s="258">
        <f t="shared" si="31"/>
        <v>0</v>
      </c>
      <c r="G557" s="258">
        <f t="shared" si="31"/>
        <v>0</v>
      </c>
      <c r="AZ557" s="293">
        <f t="shared" si="29"/>
        <v>0</v>
      </c>
      <c r="BA557" s="293">
        <f t="shared" si="30"/>
        <v>0</v>
      </c>
    </row>
    <row r="558" spans="6:53" x14ac:dyDescent="0.2">
      <c r="F558" s="258">
        <f t="shared" si="31"/>
        <v>0</v>
      </c>
      <c r="G558" s="258">
        <f t="shared" si="31"/>
        <v>0</v>
      </c>
      <c r="AZ558" s="293">
        <f t="shared" si="29"/>
        <v>0</v>
      </c>
      <c r="BA558" s="293">
        <f t="shared" si="30"/>
        <v>0</v>
      </c>
    </row>
    <row r="559" spans="6:53" x14ac:dyDescent="0.2">
      <c r="F559" s="258">
        <f t="shared" si="31"/>
        <v>0</v>
      </c>
      <c r="G559" s="258">
        <f t="shared" si="31"/>
        <v>0</v>
      </c>
      <c r="AZ559" s="293">
        <f t="shared" si="29"/>
        <v>0</v>
      </c>
      <c r="BA559" s="293">
        <f t="shared" si="30"/>
        <v>0</v>
      </c>
    </row>
    <row r="560" spans="6:53" x14ac:dyDescent="0.2">
      <c r="F560" s="258">
        <f t="shared" si="31"/>
        <v>0</v>
      </c>
      <c r="G560" s="258">
        <f t="shared" si="31"/>
        <v>0</v>
      </c>
      <c r="AZ560" s="293">
        <f t="shared" si="29"/>
        <v>0</v>
      </c>
      <c r="BA560" s="293">
        <f t="shared" si="30"/>
        <v>0</v>
      </c>
    </row>
    <row r="561" spans="6:53" x14ac:dyDescent="0.2">
      <c r="F561" s="258">
        <f t="shared" si="31"/>
        <v>0</v>
      </c>
      <c r="G561" s="258">
        <f t="shared" si="31"/>
        <v>0</v>
      </c>
      <c r="AZ561" s="293">
        <f t="shared" si="29"/>
        <v>0</v>
      </c>
      <c r="BA561" s="293">
        <f t="shared" si="30"/>
        <v>0</v>
      </c>
    </row>
    <row r="562" spans="6:53" x14ac:dyDescent="0.2">
      <c r="F562" s="258">
        <f t="shared" si="31"/>
        <v>0</v>
      </c>
      <c r="G562" s="258">
        <f t="shared" si="31"/>
        <v>0</v>
      </c>
      <c r="AZ562" s="293">
        <f t="shared" si="29"/>
        <v>0</v>
      </c>
      <c r="BA562" s="293">
        <f t="shared" si="30"/>
        <v>0</v>
      </c>
    </row>
    <row r="563" spans="6:53" x14ac:dyDescent="0.2">
      <c r="F563" s="258">
        <f t="shared" si="31"/>
        <v>0</v>
      </c>
      <c r="G563" s="258">
        <f t="shared" si="31"/>
        <v>0</v>
      </c>
      <c r="AZ563" s="293">
        <f t="shared" si="29"/>
        <v>0</v>
      </c>
      <c r="BA563" s="293">
        <f t="shared" si="30"/>
        <v>0</v>
      </c>
    </row>
    <row r="564" spans="6:53" x14ac:dyDescent="0.2">
      <c r="F564" s="258">
        <f t="shared" si="31"/>
        <v>0</v>
      </c>
      <c r="G564" s="258">
        <f t="shared" si="31"/>
        <v>0</v>
      </c>
      <c r="AZ564" s="293">
        <f t="shared" si="29"/>
        <v>0</v>
      </c>
      <c r="BA564" s="293">
        <f t="shared" si="30"/>
        <v>0</v>
      </c>
    </row>
    <row r="565" spans="6:53" x14ac:dyDescent="0.2">
      <c r="F565" s="258">
        <f t="shared" si="31"/>
        <v>0</v>
      </c>
      <c r="G565" s="258">
        <f t="shared" si="31"/>
        <v>0</v>
      </c>
      <c r="AZ565" s="293">
        <f t="shared" si="29"/>
        <v>0</v>
      </c>
      <c r="BA565" s="293">
        <f t="shared" si="30"/>
        <v>0</v>
      </c>
    </row>
    <row r="566" spans="6:53" x14ac:dyDescent="0.2">
      <c r="F566" s="258">
        <f t="shared" si="31"/>
        <v>0</v>
      </c>
      <c r="G566" s="258">
        <f t="shared" si="31"/>
        <v>0</v>
      </c>
      <c r="AZ566" s="293">
        <f t="shared" si="29"/>
        <v>0</v>
      </c>
      <c r="BA566" s="293">
        <f t="shared" si="30"/>
        <v>0</v>
      </c>
    </row>
    <row r="567" spans="6:53" x14ac:dyDescent="0.2">
      <c r="F567" s="258">
        <f t="shared" si="31"/>
        <v>0</v>
      </c>
      <c r="G567" s="258">
        <f t="shared" si="31"/>
        <v>0</v>
      </c>
      <c r="AZ567" s="293">
        <f t="shared" si="29"/>
        <v>0</v>
      </c>
      <c r="BA567" s="293">
        <f t="shared" si="30"/>
        <v>0</v>
      </c>
    </row>
    <row r="568" spans="6:53" x14ac:dyDescent="0.2">
      <c r="F568" s="258">
        <f t="shared" si="31"/>
        <v>0</v>
      </c>
      <c r="G568" s="258">
        <f t="shared" si="31"/>
        <v>0</v>
      </c>
      <c r="AZ568" s="293">
        <f t="shared" si="29"/>
        <v>0</v>
      </c>
      <c r="BA568" s="293">
        <f t="shared" si="30"/>
        <v>0</v>
      </c>
    </row>
    <row r="569" spans="6:53" x14ac:dyDescent="0.2">
      <c r="F569" s="258">
        <f t="shared" si="31"/>
        <v>0</v>
      </c>
      <c r="G569" s="258">
        <f t="shared" si="31"/>
        <v>0</v>
      </c>
      <c r="AZ569" s="293">
        <f t="shared" si="29"/>
        <v>0</v>
      </c>
      <c r="BA569" s="293">
        <f t="shared" si="30"/>
        <v>0</v>
      </c>
    </row>
    <row r="570" spans="6:53" x14ac:dyDescent="0.2">
      <c r="F570" s="258">
        <f t="shared" si="31"/>
        <v>0</v>
      </c>
      <c r="G570" s="258">
        <f t="shared" si="31"/>
        <v>0</v>
      </c>
      <c r="AZ570" s="293">
        <f t="shared" si="29"/>
        <v>0</v>
      </c>
      <c r="BA570" s="293">
        <f t="shared" si="30"/>
        <v>0</v>
      </c>
    </row>
    <row r="571" spans="6:53" x14ac:dyDescent="0.2">
      <c r="F571" s="258">
        <f t="shared" si="31"/>
        <v>0</v>
      </c>
      <c r="G571" s="258">
        <f t="shared" si="31"/>
        <v>0</v>
      </c>
      <c r="AZ571" s="293">
        <f t="shared" si="29"/>
        <v>0</v>
      </c>
      <c r="BA571" s="293">
        <f t="shared" si="30"/>
        <v>0</v>
      </c>
    </row>
    <row r="572" spans="6:53" x14ac:dyDescent="0.2">
      <c r="F572" s="258">
        <f t="shared" si="31"/>
        <v>0</v>
      </c>
      <c r="G572" s="258">
        <f t="shared" si="31"/>
        <v>0</v>
      </c>
      <c r="AZ572" s="293">
        <f t="shared" si="29"/>
        <v>0</v>
      </c>
      <c r="BA572" s="293">
        <f t="shared" si="30"/>
        <v>0</v>
      </c>
    </row>
    <row r="573" spans="6:53" x14ac:dyDescent="0.2">
      <c r="F573" s="258">
        <f t="shared" si="31"/>
        <v>0</v>
      </c>
      <c r="G573" s="258">
        <f t="shared" si="31"/>
        <v>0</v>
      </c>
      <c r="AZ573" s="293">
        <f t="shared" si="29"/>
        <v>0</v>
      </c>
      <c r="BA573" s="293">
        <f t="shared" si="30"/>
        <v>0</v>
      </c>
    </row>
    <row r="574" spans="6:53" x14ac:dyDescent="0.2">
      <c r="F574" s="258">
        <f t="shared" si="31"/>
        <v>0</v>
      </c>
      <c r="G574" s="258">
        <f t="shared" si="31"/>
        <v>0</v>
      </c>
      <c r="AZ574" s="293">
        <f t="shared" si="29"/>
        <v>0</v>
      </c>
      <c r="BA574" s="293">
        <f t="shared" si="30"/>
        <v>0</v>
      </c>
    </row>
    <row r="575" spans="6:53" x14ac:dyDescent="0.2">
      <c r="F575" s="258">
        <f t="shared" si="31"/>
        <v>0</v>
      </c>
      <c r="G575" s="258">
        <f t="shared" si="31"/>
        <v>0</v>
      </c>
      <c r="AZ575" s="293">
        <f t="shared" si="29"/>
        <v>0</v>
      </c>
      <c r="BA575" s="293">
        <f t="shared" si="30"/>
        <v>0</v>
      </c>
    </row>
    <row r="576" spans="6:53" x14ac:dyDescent="0.2">
      <c r="F576" s="258">
        <f t="shared" si="31"/>
        <v>0</v>
      </c>
      <c r="G576" s="258">
        <f t="shared" si="31"/>
        <v>0</v>
      </c>
      <c r="AZ576" s="293">
        <f t="shared" si="29"/>
        <v>0</v>
      </c>
      <c r="BA576" s="293">
        <f t="shared" si="30"/>
        <v>0</v>
      </c>
    </row>
    <row r="577" spans="6:53" x14ac:dyDescent="0.2">
      <c r="F577" s="258">
        <f t="shared" si="31"/>
        <v>0</v>
      </c>
      <c r="G577" s="258">
        <f t="shared" si="31"/>
        <v>0</v>
      </c>
      <c r="AZ577" s="293">
        <f t="shared" si="29"/>
        <v>0</v>
      </c>
      <c r="BA577" s="293">
        <f t="shared" si="30"/>
        <v>0</v>
      </c>
    </row>
    <row r="578" spans="6:53" x14ac:dyDescent="0.2">
      <c r="F578" s="258">
        <f t="shared" si="31"/>
        <v>0</v>
      </c>
      <c r="G578" s="258">
        <f t="shared" si="31"/>
        <v>0</v>
      </c>
      <c r="AZ578" s="293">
        <f t="shared" si="29"/>
        <v>0</v>
      </c>
      <c r="BA578" s="293">
        <f t="shared" si="30"/>
        <v>0</v>
      </c>
    </row>
    <row r="579" spans="6:53" x14ac:dyDescent="0.2">
      <c r="F579" s="258">
        <f t="shared" si="31"/>
        <v>0</v>
      </c>
      <c r="G579" s="258">
        <f t="shared" si="31"/>
        <v>0</v>
      </c>
      <c r="AZ579" s="293">
        <f t="shared" si="29"/>
        <v>0</v>
      </c>
      <c r="BA579" s="293">
        <f t="shared" si="30"/>
        <v>0</v>
      </c>
    </row>
    <row r="580" spans="6:53" x14ac:dyDescent="0.2">
      <c r="F580" s="258">
        <f t="shared" si="31"/>
        <v>0</v>
      </c>
      <c r="G580" s="258">
        <f t="shared" si="31"/>
        <v>0</v>
      </c>
      <c r="AZ580" s="293">
        <f t="shared" si="29"/>
        <v>0</v>
      </c>
      <c r="BA580" s="293">
        <f t="shared" si="30"/>
        <v>0</v>
      </c>
    </row>
    <row r="581" spans="6:53" x14ac:dyDescent="0.2">
      <c r="F581" s="258">
        <f t="shared" si="31"/>
        <v>0</v>
      </c>
      <c r="G581" s="258">
        <f t="shared" si="31"/>
        <v>0</v>
      </c>
      <c r="AZ581" s="293">
        <f t="shared" si="29"/>
        <v>0</v>
      </c>
      <c r="BA581" s="293">
        <f t="shared" si="30"/>
        <v>0</v>
      </c>
    </row>
    <row r="582" spans="6:53" x14ac:dyDescent="0.2">
      <c r="F582" s="258">
        <f t="shared" si="31"/>
        <v>0</v>
      </c>
      <c r="G582" s="258">
        <f t="shared" si="31"/>
        <v>0</v>
      </c>
      <c r="AZ582" s="293">
        <f t="shared" si="29"/>
        <v>0</v>
      </c>
      <c r="BA582" s="293">
        <f t="shared" si="30"/>
        <v>0</v>
      </c>
    </row>
    <row r="583" spans="6:53" x14ac:dyDescent="0.2">
      <c r="F583" s="258">
        <f t="shared" si="31"/>
        <v>0</v>
      </c>
      <c r="G583" s="258">
        <f t="shared" si="31"/>
        <v>0</v>
      </c>
      <c r="AZ583" s="293">
        <f t="shared" si="29"/>
        <v>0</v>
      </c>
      <c r="BA583" s="293">
        <f t="shared" si="30"/>
        <v>0</v>
      </c>
    </row>
    <row r="584" spans="6:53" x14ac:dyDescent="0.2">
      <c r="F584" s="258">
        <f t="shared" si="31"/>
        <v>0</v>
      </c>
      <c r="G584" s="258">
        <f t="shared" si="31"/>
        <v>0</v>
      </c>
      <c r="AZ584" s="293">
        <f t="shared" si="29"/>
        <v>0</v>
      </c>
      <c r="BA584" s="293">
        <f t="shared" si="30"/>
        <v>0</v>
      </c>
    </row>
    <row r="585" spans="6:53" x14ac:dyDescent="0.2">
      <c r="F585" s="258">
        <f t="shared" si="31"/>
        <v>0</v>
      </c>
      <c r="G585" s="258">
        <f t="shared" si="31"/>
        <v>0</v>
      </c>
      <c r="AZ585" s="293">
        <f t="shared" si="29"/>
        <v>0</v>
      </c>
      <c r="BA585" s="293">
        <f t="shared" si="30"/>
        <v>0</v>
      </c>
    </row>
    <row r="586" spans="6:53" x14ac:dyDescent="0.2">
      <c r="F586" s="258">
        <f t="shared" si="31"/>
        <v>0</v>
      </c>
      <c r="G586" s="258">
        <f t="shared" si="31"/>
        <v>0</v>
      </c>
      <c r="AZ586" s="293">
        <f t="shared" si="29"/>
        <v>0</v>
      </c>
      <c r="BA586" s="293">
        <f t="shared" si="30"/>
        <v>0</v>
      </c>
    </row>
    <row r="587" spans="6:53" x14ac:dyDescent="0.2">
      <c r="F587" s="258">
        <f t="shared" si="31"/>
        <v>0</v>
      </c>
      <c r="G587" s="258">
        <f t="shared" si="31"/>
        <v>0</v>
      </c>
      <c r="AZ587" s="293">
        <f t="shared" si="29"/>
        <v>0</v>
      </c>
      <c r="BA587" s="293">
        <f t="shared" si="30"/>
        <v>0</v>
      </c>
    </row>
    <row r="588" spans="6:53" x14ac:dyDescent="0.2">
      <c r="F588" s="258">
        <f t="shared" si="31"/>
        <v>0</v>
      </c>
      <c r="G588" s="258">
        <f t="shared" si="31"/>
        <v>0</v>
      </c>
      <c r="AZ588" s="293">
        <f t="shared" si="29"/>
        <v>0</v>
      </c>
      <c r="BA588" s="293">
        <f t="shared" si="30"/>
        <v>0</v>
      </c>
    </row>
    <row r="589" spans="6:53" x14ac:dyDescent="0.2">
      <c r="F589" s="258">
        <f t="shared" si="31"/>
        <v>0</v>
      </c>
      <c r="G589" s="258">
        <f t="shared" si="31"/>
        <v>0</v>
      </c>
      <c r="AZ589" s="293">
        <f t="shared" si="29"/>
        <v>0</v>
      </c>
      <c r="BA589" s="293">
        <f t="shared" si="30"/>
        <v>0</v>
      </c>
    </row>
    <row r="590" spans="6:53" x14ac:dyDescent="0.2">
      <c r="F590" s="258">
        <f t="shared" si="31"/>
        <v>0</v>
      </c>
      <c r="G590" s="258">
        <f t="shared" si="31"/>
        <v>0</v>
      </c>
      <c r="AZ590" s="293">
        <f t="shared" ref="AZ590:AZ653" si="32">B590</f>
        <v>0</v>
      </c>
      <c r="BA590" s="293">
        <f t="shared" ref="BA590:BA653" si="33">C590</f>
        <v>0</v>
      </c>
    </row>
    <row r="591" spans="6:53" x14ac:dyDescent="0.2">
      <c r="F591" s="258">
        <f t="shared" si="31"/>
        <v>0</v>
      </c>
      <c r="G591" s="258">
        <f t="shared" si="31"/>
        <v>0</v>
      </c>
      <c r="AZ591" s="293">
        <f t="shared" si="32"/>
        <v>0</v>
      </c>
      <c r="BA591" s="293">
        <f t="shared" si="33"/>
        <v>0</v>
      </c>
    </row>
    <row r="592" spans="6:53" x14ac:dyDescent="0.2">
      <c r="F592" s="258">
        <f t="shared" si="31"/>
        <v>0</v>
      </c>
      <c r="G592" s="258">
        <f t="shared" si="31"/>
        <v>0</v>
      </c>
      <c r="AZ592" s="293">
        <f t="shared" si="32"/>
        <v>0</v>
      </c>
      <c r="BA592" s="293">
        <f t="shared" si="33"/>
        <v>0</v>
      </c>
    </row>
    <row r="593" spans="6:53" x14ac:dyDescent="0.2">
      <c r="F593" s="258">
        <f t="shared" si="31"/>
        <v>0</v>
      </c>
      <c r="G593" s="258">
        <f t="shared" si="31"/>
        <v>0</v>
      </c>
      <c r="AZ593" s="293">
        <f t="shared" si="32"/>
        <v>0</v>
      </c>
      <c r="BA593" s="293">
        <f t="shared" si="33"/>
        <v>0</v>
      </c>
    </row>
    <row r="594" spans="6:53" x14ac:dyDescent="0.2">
      <c r="F594" s="258">
        <f t="shared" si="31"/>
        <v>0</v>
      </c>
      <c r="G594" s="258">
        <f t="shared" si="31"/>
        <v>0</v>
      </c>
      <c r="AZ594" s="293">
        <f t="shared" si="32"/>
        <v>0</v>
      </c>
      <c r="BA594" s="293">
        <f t="shared" si="33"/>
        <v>0</v>
      </c>
    </row>
    <row r="595" spans="6:53" x14ac:dyDescent="0.2">
      <c r="F595" s="258">
        <f t="shared" si="31"/>
        <v>0</v>
      </c>
      <c r="G595" s="258">
        <f t="shared" si="31"/>
        <v>0</v>
      </c>
      <c r="AZ595" s="293">
        <f t="shared" si="32"/>
        <v>0</v>
      </c>
      <c r="BA595" s="293">
        <f t="shared" si="33"/>
        <v>0</v>
      </c>
    </row>
    <row r="596" spans="6:53" x14ac:dyDescent="0.2">
      <c r="F596" s="258">
        <f t="shared" si="31"/>
        <v>0</v>
      </c>
      <c r="G596" s="258">
        <f t="shared" si="31"/>
        <v>0</v>
      </c>
      <c r="AZ596" s="293">
        <f t="shared" si="32"/>
        <v>0</v>
      </c>
      <c r="BA596" s="293">
        <f t="shared" si="33"/>
        <v>0</v>
      </c>
    </row>
    <row r="597" spans="6:53" x14ac:dyDescent="0.2">
      <c r="F597" s="258">
        <f t="shared" si="31"/>
        <v>0</v>
      </c>
      <c r="G597" s="258">
        <f t="shared" si="31"/>
        <v>0</v>
      </c>
      <c r="AZ597" s="293">
        <f t="shared" si="32"/>
        <v>0</v>
      </c>
      <c r="BA597" s="293">
        <f t="shared" si="33"/>
        <v>0</v>
      </c>
    </row>
    <row r="598" spans="6:53" x14ac:dyDescent="0.2">
      <c r="F598" s="258">
        <f t="shared" si="31"/>
        <v>0</v>
      </c>
      <c r="G598" s="258">
        <f t="shared" si="31"/>
        <v>0</v>
      </c>
      <c r="AZ598" s="293">
        <f t="shared" si="32"/>
        <v>0</v>
      </c>
      <c r="BA598" s="293">
        <f t="shared" si="33"/>
        <v>0</v>
      </c>
    </row>
    <row r="599" spans="6:53" x14ac:dyDescent="0.2">
      <c r="F599" s="258">
        <f t="shared" si="31"/>
        <v>0</v>
      </c>
      <c r="G599" s="258">
        <f t="shared" si="31"/>
        <v>0</v>
      </c>
      <c r="AZ599" s="293">
        <f t="shared" si="32"/>
        <v>0</v>
      </c>
      <c r="BA599" s="293">
        <f t="shared" si="33"/>
        <v>0</v>
      </c>
    </row>
    <row r="600" spans="6:53" x14ac:dyDescent="0.2">
      <c r="F600" s="258">
        <f t="shared" si="31"/>
        <v>0</v>
      </c>
      <c r="G600" s="258">
        <f t="shared" si="31"/>
        <v>0</v>
      </c>
      <c r="AZ600" s="293">
        <f t="shared" si="32"/>
        <v>0</v>
      </c>
      <c r="BA600" s="293">
        <f t="shared" si="33"/>
        <v>0</v>
      </c>
    </row>
    <row r="601" spans="6:53" x14ac:dyDescent="0.2">
      <c r="F601" s="258">
        <f t="shared" si="31"/>
        <v>0</v>
      </c>
      <c r="G601" s="258">
        <f t="shared" si="31"/>
        <v>0</v>
      </c>
      <c r="AZ601" s="293">
        <f t="shared" si="32"/>
        <v>0</v>
      </c>
      <c r="BA601" s="293">
        <f t="shared" si="33"/>
        <v>0</v>
      </c>
    </row>
    <row r="602" spans="6:53" x14ac:dyDescent="0.2">
      <c r="F602" s="258">
        <f t="shared" si="31"/>
        <v>0</v>
      </c>
      <c r="G602" s="258">
        <f t="shared" si="31"/>
        <v>0</v>
      </c>
      <c r="AZ602" s="293">
        <f t="shared" si="32"/>
        <v>0</v>
      </c>
      <c r="BA602" s="293">
        <f t="shared" si="33"/>
        <v>0</v>
      </c>
    </row>
    <row r="603" spans="6:53" x14ac:dyDescent="0.2">
      <c r="F603" s="258">
        <f t="shared" si="31"/>
        <v>0</v>
      </c>
      <c r="G603" s="258">
        <f t="shared" si="31"/>
        <v>0</v>
      </c>
      <c r="AZ603" s="293">
        <f t="shared" si="32"/>
        <v>0</v>
      </c>
      <c r="BA603" s="293">
        <f t="shared" si="33"/>
        <v>0</v>
      </c>
    </row>
    <row r="604" spans="6:53" x14ac:dyDescent="0.2">
      <c r="F604" s="258">
        <f t="shared" si="31"/>
        <v>0</v>
      </c>
      <c r="G604" s="258">
        <f t="shared" si="31"/>
        <v>0</v>
      </c>
      <c r="AZ604" s="293">
        <f t="shared" si="32"/>
        <v>0</v>
      </c>
      <c r="BA604" s="293">
        <f t="shared" si="33"/>
        <v>0</v>
      </c>
    </row>
    <row r="605" spans="6:53" x14ac:dyDescent="0.2">
      <c r="F605" s="258">
        <f t="shared" ref="F605:G668" si="34">SUMIF($M$1:$AU$1,F$1,$M605:$AU605)</f>
        <v>0</v>
      </c>
      <c r="G605" s="258">
        <f t="shared" si="34"/>
        <v>0</v>
      </c>
      <c r="AZ605" s="293">
        <f t="shared" si="32"/>
        <v>0</v>
      </c>
      <c r="BA605" s="293">
        <f t="shared" si="33"/>
        <v>0</v>
      </c>
    </row>
    <row r="606" spans="6:53" x14ac:dyDescent="0.2">
      <c r="F606" s="258">
        <f t="shared" si="34"/>
        <v>0</v>
      </c>
      <c r="G606" s="258">
        <f t="shared" si="34"/>
        <v>0</v>
      </c>
      <c r="AZ606" s="293">
        <f t="shared" si="32"/>
        <v>0</v>
      </c>
      <c r="BA606" s="293">
        <f t="shared" si="33"/>
        <v>0</v>
      </c>
    </row>
    <row r="607" spans="6:53" x14ac:dyDescent="0.2">
      <c r="F607" s="258">
        <f t="shared" si="34"/>
        <v>0</v>
      </c>
      <c r="G607" s="258">
        <f t="shared" si="34"/>
        <v>0</v>
      </c>
      <c r="AZ607" s="293">
        <f t="shared" si="32"/>
        <v>0</v>
      </c>
      <c r="BA607" s="293">
        <f t="shared" si="33"/>
        <v>0</v>
      </c>
    </row>
    <row r="608" spans="6:53" x14ac:dyDescent="0.2">
      <c r="F608" s="258">
        <f t="shared" si="34"/>
        <v>0</v>
      </c>
      <c r="G608" s="258">
        <f t="shared" si="34"/>
        <v>0</v>
      </c>
      <c r="AZ608" s="293">
        <f t="shared" si="32"/>
        <v>0</v>
      </c>
      <c r="BA608" s="293">
        <f t="shared" si="33"/>
        <v>0</v>
      </c>
    </row>
    <row r="609" spans="6:53" x14ac:dyDescent="0.2">
      <c r="F609" s="258">
        <f t="shared" si="34"/>
        <v>0</v>
      </c>
      <c r="G609" s="258">
        <f t="shared" si="34"/>
        <v>0</v>
      </c>
      <c r="AZ609" s="293">
        <f t="shared" si="32"/>
        <v>0</v>
      </c>
      <c r="BA609" s="293">
        <f t="shared" si="33"/>
        <v>0</v>
      </c>
    </row>
    <row r="610" spans="6:53" x14ac:dyDescent="0.2">
      <c r="F610" s="258">
        <f t="shared" si="34"/>
        <v>0</v>
      </c>
      <c r="G610" s="258">
        <f t="shared" si="34"/>
        <v>0</v>
      </c>
      <c r="AZ610" s="293">
        <f t="shared" si="32"/>
        <v>0</v>
      </c>
      <c r="BA610" s="293">
        <f t="shared" si="33"/>
        <v>0</v>
      </c>
    </row>
    <row r="611" spans="6:53" x14ac:dyDescent="0.2">
      <c r="F611" s="258">
        <f t="shared" si="34"/>
        <v>0</v>
      </c>
      <c r="G611" s="258">
        <f t="shared" si="34"/>
        <v>0</v>
      </c>
      <c r="AZ611" s="293">
        <f t="shared" si="32"/>
        <v>0</v>
      </c>
      <c r="BA611" s="293">
        <f t="shared" si="33"/>
        <v>0</v>
      </c>
    </row>
    <row r="612" spans="6:53" x14ac:dyDescent="0.2">
      <c r="F612" s="258">
        <f t="shared" si="34"/>
        <v>0</v>
      </c>
      <c r="G612" s="258">
        <f t="shared" si="34"/>
        <v>0</v>
      </c>
      <c r="AZ612" s="293">
        <f t="shared" si="32"/>
        <v>0</v>
      </c>
      <c r="BA612" s="293">
        <f t="shared" si="33"/>
        <v>0</v>
      </c>
    </row>
    <row r="613" spans="6:53" x14ac:dyDescent="0.2">
      <c r="F613" s="258">
        <f t="shared" si="34"/>
        <v>0</v>
      </c>
      <c r="G613" s="258">
        <f t="shared" si="34"/>
        <v>0</v>
      </c>
      <c r="AZ613" s="293">
        <f t="shared" si="32"/>
        <v>0</v>
      </c>
      <c r="BA613" s="293">
        <f t="shared" si="33"/>
        <v>0</v>
      </c>
    </row>
    <row r="614" spans="6:53" x14ac:dyDescent="0.2">
      <c r="F614" s="258">
        <f t="shared" si="34"/>
        <v>0</v>
      </c>
      <c r="G614" s="258">
        <f t="shared" si="34"/>
        <v>0</v>
      </c>
      <c r="AZ614" s="293">
        <f t="shared" si="32"/>
        <v>0</v>
      </c>
      <c r="BA614" s="293">
        <f t="shared" si="33"/>
        <v>0</v>
      </c>
    </row>
    <row r="615" spans="6:53" x14ac:dyDescent="0.2">
      <c r="F615" s="258">
        <f t="shared" si="34"/>
        <v>0</v>
      </c>
      <c r="G615" s="258">
        <f t="shared" si="34"/>
        <v>0</v>
      </c>
      <c r="AZ615" s="293">
        <f t="shared" si="32"/>
        <v>0</v>
      </c>
      <c r="BA615" s="293">
        <f t="shared" si="33"/>
        <v>0</v>
      </c>
    </row>
    <row r="616" spans="6:53" x14ac:dyDescent="0.2">
      <c r="F616" s="258">
        <f t="shared" si="34"/>
        <v>0</v>
      </c>
      <c r="G616" s="258">
        <f t="shared" si="34"/>
        <v>0</v>
      </c>
      <c r="AZ616" s="293">
        <f t="shared" si="32"/>
        <v>0</v>
      </c>
      <c r="BA616" s="293">
        <f t="shared" si="33"/>
        <v>0</v>
      </c>
    </row>
    <row r="617" spans="6:53" x14ac:dyDescent="0.2">
      <c r="F617" s="258">
        <f t="shared" si="34"/>
        <v>0</v>
      </c>
      <c r="G617" s="258">
        <f t="shared" si="34"/>
        <v>0</v>
      </c>
      <c r="AZ617" s="293">
        <f t="shared" si="32"/>
        <v>0</v>
      </c>
      <c r="BA617" s="293">
        <f t="shared" si="33"/>
        <v>0</v>
      </c>
    </row>
    <row r="618" spans="6:53" x14ac:dyDescent="0.2">
      <c r="F618" s="258">
        <f t="shared" si="34"/>
        <v>0</v>
      </c>
      <c r="G618" s="258">
        <f t="shared" si="34"/>
        <v>0</v>
      </c>
      <c r="AZ618" s="293">
        <f t="shared" si="32"/>
        <v>0</v>
      </c>
      <c r="BA618" s="293">
        <f t="shared" si="33"/>
        <v>0</v>
      </c>
    </row>
    <row r="619" spans="6:53" x14ac:dyDescent="0.2">
      <c r="F619" s="258">
        <f t="shared" si="34"/>
        <v>0</v>
      </c>
      <c r="G619" s="258">
        <f t="shared" si="34"/>
        <v>0</v>
      </c>
      <c r="AZ619" s="293">
        <f t="shared" si="32"/>
        <v>0</v>
      </c>
      <c r="BA619" s="293">
        <f t="shared" si="33"/>
        <v>0</v>
      </c>
    </row>
    <row r="620" spans="6:53" x14ac:dyDescent="0.2">
      <c r="F620" s="258">
        <f t="shared" si="34"/>
        <v>0</v>
      </c>
      <c r="G620" s="258">
        <f t="shared" si="34"/>
        <v>0</v>
      </c>
      <c r="AZ620" s="293">
        <f t="shared" si="32"/>
        <v>0</v>
      </c>
      <c r="BA620" s="293">
        <f t="shared" si="33"/>
        <v>0</v>
      </c>
    </row>
    <row r="621" spans="6:53" x14ac:dyDescent="0.2">
      <c r="F621" s="258">
        <f t="shared" si="34"/>
        <v>0</v>
      </c>
      <c r="G621" s="258">
        <f t="shared" si="34"/>
        <v>0</v>
      </c>
      <c r="AZ621" s="293">
        <f t="shared" si="32"/>
        <v>0</v>
      </c>
      <c r="BA621" s="293">
        <f t="shared" si="33"/>
        <v>0</v>
      </c>
    </row>
    <row r="622" spans="6:53" x14ac:dyDescent="0.2">
      <c r="F622" s="258">
        <f t="shared" si="34"/>
        <v>0</v>
      </c>
      <c r="G622" s="258">
        <f t="shared" si="34"/>
        <v>0</v>
      </c>
      <c r="AZ622" s="293">
        <f t="shared" si="32"/>
        <v>0</v>
      </c>
      <c r="BA622" s="293">
        <f t="shared" si="33"/>
        <v>0</v>
      </c>
    </row>
    <row r="623" spans="6:53" x14ac:dyDescent="0.2">
      <c r="F623" s="258">
        <f t="shared" si="34"/>
        <v>0</v>
      </c>
      <c r="G623" s="258">
        <f t="shared" si="34"/>
        <v>0</v>
      </c>
      <c r="AZ623" s="293">
        <f t="shared" si="32"/>
        <v>0</v>
      </c>
      <c r="BA623" s="293">
        <f t="shared" si="33"/>
        <v>0</v>
      </c>
    </row>
    <row r="624" spans="6:53" x14ac:dyDescent="0.2">
      <c r="F624" s="258">
        <f t="shared" si="34"/>
        <v>0</v>
      </c>
      <c r="G624" s="258">
        <f t="shared" si="34"/>
        <v>0</v>
      </c>
      <c r="AZ624" s="293">
        <f t="shared" si="32"/>
        <v>0</v>
      </c>
      <c r="BA624" s="293">
        <f t="shared" si="33"/>
        <v>0</v>
      </c>
    </row>
    <row r="625" spans="6:53" x14ac:dyDescent="0.2">
      <c r="F625" s="258">
        <f t="shared" si="34"/>
        <v>0</v>
      </c>
      <c r="G625" s="258">
        <f t="shared" si="34"/>
        <v>0</v>
      </c>
      <c r="AZ625" s="293">
        <f t="shared" si="32"/>
        <v>0</v>
      </c>
      <c r="BA625" s="293">
        <f t="shared" si="33"/>
        <v>0</v>
      </c>
    </row>
    <row r="626" spans="6:53" x14ac:dyDescent="0.2">
      <c r="F626" s="258">
        <f t="shared" si="34"/>
        <v>0</v>
      </c>
      <c r="G626" s="258">
        <f t="shared" si="34"/>
        <v>0</v>
      </c>
      <c r="AZ626" s="293">
        <f t="shared" si="32"/>
        <v>0</v>
      </c>
      <c r="BA626" s="293">
        <f t="shared" si="33"/>
        <v>0</v>
      </c>
    </row>
    <row r="627" spans="6:53" x14ac:dyDescent="0.2">
      <c r="F627" s="258">
        <f t="shared" si="34"/>
        <v>0</v>
      </c>
      <c r="G627" s="258">
        <f t="shared" si="34"/>
        <v>0</v>
      </c>
      <c r="AZ627" s="293">
        <f t="shared" si="32"/>
        <v>0</v>
      </c>
      <c r="BA627" s="293">
        <f t="shared" si="33"/>
        <v>0</v>
      </c>
    </row>
    <row r="628" spans="6:53" x14ac:dyDescent="0.2">
      <c r="F628" s="258">
        <f t="shared" si="34"/>
        <v>0</v>
      </c>
      <c r="G628" s="258">
        <f t="shared" si="34"/>
        <v>0</v>
      </c>
      <c r="AZ628" s="293">
        <f t="shared" si="32"/>
        <v>0</v>
      </c>
      <c r="BA628" s="293">
        <f t="shared" si="33"/>
        <v>0</v>
      </c>
    </row>
    <row r="629" spans="6:53" x14ac:dyDescent="0.2">
      <c r="F629" s="258">
        <f t="shared" si="34"/>
        <v>0</v>
      </c>
      <c r="G629" s="258">
        <f t="shared" si="34"/>
        <v>0</v>
      </c>
      <c r="AZ629" s="293">
        <f t="shared" si="32"/>
        <v>0</v>
      </c>
      <c r="BA629" s="293">
        <f t="shared" si="33"/>
        <v>0</v>
      </c>
    </row>
    <row r="630" spans="6:53" x14ac:dyDescent="0.2">
      <c r="F630" s="258">
        <f t="shared" si="34"/>
        <v>0</v>
      </c>
      <c r="G630" s="258">
        <f t="shared" si="34"/>
        <v>0</v>
      </c>
      <c r="AZ630" s="293">
        <f t="shared" si="32"/>
        <v>0</v>
      </c>
      <c r="BA630" s="293">
        <f t="shared" si="33"/>
        <v>0</v>
      </c>
    </row>
    <row r="631" spans="6:53" x14ac:dyDescent="0.2">
      <c r="F631" s="258">
        <f t="shared" si="34"/>
        <v>0</v>
      </c>
      <c r="G631" s="258">
        <f t="shared" si="34"/>
        <v>0</v>
      </c>
      <c r="AZ631" s="293">
        <f t="shared" si="32"/>
        <v>0</v>
      </c>
      <c r="BA631" s="293">
        <f t="shared" si="33"/>
        <v>0</v>
      </c>
    </row>
    <row r="632" spans="6:53" x14ac:dyDescent="0.2">
      <c r="F632" s="258">
        <f t="shared" si="34"/>
        <v>0</v>
      </c>
      <c r="G632" s="258">
        <f t="shared" si="34"/>
        <v>0</v>
      </c>
      <c r="AZ632" s="293">
        <f t="shared" si="32"/>
        <v>0</v>
      </c>
      <c r="BA632" s="293">
        <f t="shared" si="33"/>
        <v>0</v>
      </c>
    </row>
    <row r="633" spans="6:53" x14ac:dyDescent="0.2">
      <c r="F633" s="258">
        <f t="shared" si="34"/>
        <v>0</v>
      </c>
      <c r="G633" s="258">
        <f t="shared" si="34"/>
        <v>0</v>
      </c>
      <c r="AZ633" s="293">
        <f t="shared" si="32"/>
        <v>0</v>
      </c>
      <c r="BA633" s="293">
        <f t="shared" si="33"/>
        <v>0</v>
      </c>
    </row>
    <row r="634" spans="6:53" x14ac:dyDescent="0.2">
      <c r="F634" s="258">
        <f t="shared" si="34"/>
        <v>0</v>
      </c>
      <c r="G634" s="258">
        <f t="shared" si="34"/>
        <v>0</v>
      </c>
      <c r="AZ634" s="293">
        <f t="shared" si="32"/>
        <v>0</v>
      </c>
      <c r="BA634" s="293">
        <f t="shared" si="33"/>
        <v>0</v>
      </c>
    </row>
    <row r="635" spans="6:53" x14ac:dyDescent="0.2">
      <c r="F635" s="258">
        <f t="shared" si="34"/>
        <v>0</v>
      </c>
      <c r="G635" s="258">
        <f t="shared" si="34"/>
        <v>0</v>
      </c>
      <c r="AZ635" s="293">
        <f t="shared" si="32"/>
        <v>0</v>
      </c>
      <c r="BA635" s="293">
        <f t="shared" si="33"/>
        <v>0</v>
      </c>
    </row>
    <row r="636" spans="6:53" x14ac:dyDescent="0.2">
      <c r="F636" s="258">
        <f t="shared" si="34"/>
        <v>0</v>
      </c>
      <c r="G636" s="258">
        <f t="shared" si="34"/>
        <v>0</v>
      </c>
      <c r="AZ636" s="293">
        <f t="shared" si="32"/>
        <v>0</v>
      </c>
      <c r="BA636" s="293">
        <f t="shared" si="33"/>
        <v>0</v>
      </c>
    </row>
    <row r="637" spans="6:53" x14ac:dyDescent="0.2">
      <c r="F637" s="258">
        <f t="shared" si="34"/>
        <v>0</v>
      </c>
      <c r="G637" s="258">
        <f t="shared" si="34"/>
        <v>0</v>
      </c>
      <c r="AZ637" s="293">
        <f t="shared" si="32"/>
        <v>0</v>
      </c>
      <c r="BA637" s="293">
        <f t="shared" si="33"/>
        <v>0</v>
      </c>
    </row>
    <row r="638" spans="6:53" x14ac:dyDescent="0.2">
      <c r="F638" s="258">
        <f t="shared" si="34"/>
        <v>0</v>
      </c>
      <c r="G638" s="258">
        <f t="shared" si="34"/>
        <v>0</v>
      </c>
      <c r="AZ638" s="293">
        <f t="shared" si="32"/>
        <v>0</v>
      </c>
      <c r="BA638" s="293">
        <f t="shared" si="33"/>
        <v>0</v>
      </c>
    </row>
    <row r="639" spans="6:53" x14ac:dyDescent="0.2">
      <c r="F639" s="258">
        <f t="shared" si="34"/>
        <v>0</v>
      </c>
      <c r="G639" s="258">
        <f t="shared" si="34"/>
        <v>0</v>
      </c>
      <c r="AZ639" s="293">
        <f t="shared" si="32"/>
        <v>0</v>
      </c>
      <c r="BA639" s="293">
        <f t="shared" si="33"/>
        <v>0</v>
      </c>
    </row>
    <row r="640" spans="6:53" x14ac:dyDescent="0.2">
      <c r="F640" s="258">
        <f t="shared" si="34"/>
        <v>0</v>
      </c>
      <c r="G640" s="258">
        <f t="shared" si="34"/>
        <v>0</v>
      </c>
      <c r="AZ640" s="293">
        <f t="shared" si="32"/>
        <v>0</v>
      </c>
      <c r="BA640" s="293">
        <f t="shared" si="33"/>
        <v>0</v>
      </c>
    </row>
    <row r="641" spans="6:53" x14ac:dyDescent="0.2">
      <c r="F641" s="258">
        <f t="shared" si="34"/>
        <v>0</v>
      </c>
      <c r="G641" s="258">
        <f t="shared" si="34"/>
        <v>0</v>
      </c>
      <c r="AZ641" s="293">
        <f t="shared" si="32"/>
        <v>0</v>
      </c>
      <c r="BA641" s="293">
        <f t="shared" si="33"/>
        <v>0</v>
      </c>
    </row>
    <row r="642" spans="6:53" x14ac:dyDescent="0.2">
      <c r="F642" s="258">
        <f t="shared" si="34"/>
        <v>0</v>
      </c>
      <c r="G642" s="258">
        <f t="shared" si="34"/>
        <v>0</v>
      </c>
      <c r="AZ642" s="293">
        <f t="shared" si="32"/>
        <v>0</v>
      </c>
      <c r="BA642" s="293">
        <f t="shared" si="33"/>
        <v>0</v>
      </c>
    </row>
    <row r="643" spans="6:53" x14ac:dyDescent="0.2">
      <c r="F643" s="258">
        <f t="shared" si="34"/>
        <v>0</v>
      </c>
      <c r="G643" s="258">
        <f t="shared" si="34"/>
        <v>0</v>
      </c>
      <c r="AZ643" s="293">
        <f t="shared" si="32"/>
        <v>0</v>
      </c>
      <c r="BA643" s="293">
        <f t="shared" si="33"/>
        <v>0</v>
      </c>
    </row>
    <row r="644" spans="6:53" x14ac:dyDescent="0.2">
      <c r="F644" s="258">
        <f t="shared" si="34"/>
        <v>0</v>
      </c>
      <c r="G644" s="258">
        <f t="shared" si="34"/>
        <v>0</v>
      </c>
      <c r="AZ644" s="293">
        <f t="shared" si="32"/>
        <v>0</v>
      </c>
      <c r="BA644" s="293">
        <f t="shared" si="33"/>
        <v>0</v>
      </c>
    </row>
    <row r="645" spans="6:53" x14ac:dyDescent="0.2">
      <c r="F645" s="258">
        <f t="shared" si="34"/>
        <v>0</v>
      </c>
      <c r="G645" s="258">
        <f t="shared" si="34"/>
        <v>0</v>
      </c>
      <c r="AZ645" s="293">
        <f t="shared" si="32"/>
        <v>0</v>
      </c>
      <c r="BA645" s="293">
        <f t="shared" si="33"/>
        <v>0</v>
      </c>
    </row>
    <row r="646" spans="6:53" x14ac:dyDescent="0.2">
      <c r="F646" s="258">
        <f t="shared" si="34"/>
        <v>0</v>
      </c>
      <c r="G646" s="258">
        <f t="shared" si="34"/>
        <v>0</v>
      </c>
      <c r="AZ646" s="293">
        <f t="shared" si="32"/>
        <v>0</v>
      </c>
      <c r="BA646" s="293">
        <f t="shared" si="33"/>
        <v>0</v>
      </c>
    </row>
    <row r="647" spans="6:53" x14ac:dyDescent="0.2">
      <c r="F647" s="258">
        <f t="shared" si="34"/>
        <v>0</v>
      </c>
      <c r="G647" s="258">
        <f t="shared" si="34"/>
        <v>0</v>
      </c>
      <c r="AZ647" s="293">
        <f t="shared" si="32"/>
        <v>0</v>
      </c>
      <c r="BA647" s="293">
        <f t="shared" si="33"/>
        <v>0</v>
      </c>
    </row>
    <row r="648" spans="6:53" x14ac:dyDescent="0.2">
      <c r="F648" s="258">
        <f t="shared" si="34"/>
        <v>0</v>
      </c>
      <c r="G648" s="258">
        <f t="shared" si="34"/>
        <v>0</v>
      </c>
      <c r="AZ648" s="293">
        <f t="shared" si="32"/>
        <v>0</v>
      </c>
      <c r="BA648" s="293">
        <f t="shared" si="33"/>
        <v>0</v>
      </c>
    </row>
    <row r="649" spans="6:53" x14ac:dyDescent="0.2">
      <c r="F649" s="258">
        <f t="shared" si="34"/>
        <v>0</v>
      </c>
      <c r="G649" s="258">
        <f t="shared" si="34"/>
        <v>0</v>
      </c>
      <c r="AZ649" s="293">
        <f t="shared" si="32"/>
        <v>0</v>
      </c>
      <c r="BA649" s="293">
        <f t="shared" si="33"/>
        <v>0</v>
      </c>
    </row>
    <row r="650" spans="6:53" x14ac:dyDescent="0.2">
      <c r="F650" s="258">
        <f t="shared" si="34"/>
        <v>0</v>
      </c>
      <c r="G650" s="258">
        <f t="shared" si="34"/>
        <v>0</v>
      </c>
      <c r="AZ650" s="293">
        <f t="shared" si="32"/>
        <v>0</v>
      </c>
      <c r="BA650" s="293">
        <f t="shared" si="33"/>
        <v>0</v>
      </c>
    </row>
    <row r="651" spans="6:53" x14ac:dyDescent="0.2">
      <c r="F651" s="258">
        <f t="shared" si="34"/>
        <v>0</v>
      </c>
      <c r="G651" s="258">
        <f t="shared" si="34"/>
        <v>0</v>
      </c>
      <c r="AZ651" s="293">
        <f t="shared" si="32"/>
        <v>0</v>
      </c>
      <c r="BA651" s="293">
        <f t="shared" si="33"/>
        <v>0</v>
      </c>
    </row>
    <row r="652" spans="6:53" x14ac:dyDescent="0.2">
      <c r="F652" s="258">
        <f t="shared" si="34"/>
        <v>0</v>
      </c>
      <c r="G652" s="258">
        <f t="shared" si="34"/>
        <v>0</v>
      </c>
      <c r="AZ652" s="293">
        <f t="shared" si="32"/>
        <v>0</v>
      </c>
      <c r="BA652" s="293">
        <f t="shared" si="33"/>
        <v>0</v>
      </c>
    </row>
    <row r="653" spans="6:53" x14ac:dyDescent="0.2">
      <c r="F653" s="258">
        <f t="shared" si="34"/>
        <v>0</v>
      </c>
      <c r="G653" s="258">
        <f t="shared" si="34"/>
        <v>0</v>
      </c>
      <c r="AZ653" s="293">
        <f t="shared" si="32"/>
        <v>0</v>
      </c>
      <c r="BA653" s="293">
        <f t="shared" si="33"/>
        <v>0</v>
      </c>
    </row>
    <row r="654" spans="6:53" x14ac:dyDescent="0.2">
      <c r="F654" s="258">
        <f t="shared" si="34"/>
        <v>0</v>
      </c>
      <c r="G654" s="258">
        <f t="shared" si="34"/>
        <v>0</v>
      </c>
      <c r="AZ654" s="293">
        <f t="shared" ref="AZ654:AZ717" si="35">B654</f>
        <v>0</v>
      </c>
      <c r="BA654" s="293">
        <f t="shared" ref="BA654:BA717" si="36">C654</f>
        <v>0</v>
      </c>
    </row>
    <row r="655" spans="6:53" x14ac:dyDescent="0.2">
      <c r="F655" s="258">
        <f t="shared" si="34"/>
        <v>0</v>
      </c>
      <c r="G655" s="258">
        <f t="shared" si="34"/>
        <v>0</v>
      </c>
      <c r="AZ655" s="293">
        <f t="shared" si="35"/>
        <v>0</v>
      </c>
      <c r="BA655" s="293">
        <f t="shared" si="36"/>
        <v>0</v>
      </c>
    </row>
    <row r="656" spans="6:53" x14ac:dyDescent="0.2">
      <c r="F656" s="258">
        <f t="shared" si="34"/>
        <v>0</v>
      </c>
      <c r="G656" s="258">
        <f t="shared" si="34"/>
        <v>0</v>
      </c>
      <c r="AZ656" s="293">
        <f t="shared" si="35"/>
        <v>0</v>
      </c>
      <c r="BA656" s="293">
        <f t="shared" si="36"/>
        <v>0</v>
      </c>
    </row>
    <row r="657" spans="6:53" x14ac:dyDescent="0.2">
      <c r="F657" s="258">
        <f t="shared" si="34"/>
        <v>0</v>
      </c>
      <c r="G657" s="258">
        <f t="shared" si="34"/>
        <v>0</v>
      </c>
      <c r="AZ657" s="293">
        <f t="shared" si="35"/>
        <v>0</v>
      </c>
      <c r="BA657" s="293">
        <f t="shared" si="36"/>
        <v>0</v>
      </c>
    </row>
    <row r="658" spans="6:53" x14ac:dyDescent="0.2">
      <c r="F658" s="258">
        <f t="shared" si="34"/>
        <v>0</v>
      </c>
      <c r="G658" s="258">
        <f t="shared" si="34"/>
        <v>0</v>
      </c>
      <c r="AZ658" s="293">
        <f t="shared" si="35"/>
        <v>0</v>
      </c>
      <c r="BA658" s="293">
        <f t="shared" si="36"/>
        <v>0</v>
      </c>
    </row>
    <row r="659" spans="6:53" x14ac:dyDescent="0.2">
      <c r="F659" s="258">
        <f t="shared" si="34"/>
        <v>0</v>
      </c>
      <c r="G659" s="258">
        <f t="shared" si="34"/>
        <v>0</v>
      </c>
      <c r="AZ659" s="293">
        <f t="shared" si="35"/>
        <v>0</v>
      </c>
      <c r="BA659" s="293">
        <f t="shared" si="36"/>
        <v>0</v>
      </c>
    </row>
    <row r="660" spans="6:53" x14ac:dyDescent="0.2">
      <c r="F660" s="258">
        <f t="shared" si="34"/>
        <v>0</v>
      </c>
      <c r="G660" s="258">
        <f t="shared" si="34"/>
        <v>0</v>
      </c>
      <c r="AZ660" s="293">
        <f t="shared" si="35"/>
        <v>0</v>
      </c>
      <c r="BA660" s="293">
        <f t="shared" si="36"/>
        <v>0</v>
      </c>
    </row>
    <row r="661" spans="6:53" x14ac:dyDescent="0.2">
      <c r="F661" s="258">
        <f t="shared" si="34"/>
        <v>0</v>
      </c>
      <c r="G661" s="258">
        <f t="shared" si="34"/>
        <v>0</v>
      </c>
      <c r="AZ661" s="293">
        <f t="shared" si="35"/>
        <v>0</v>
      </c>
      <c r="BA661" s="293">
        <f t="shared" si="36"/>
        <v>0</v>
      </c>
    </row>
    <row r="662" spans="6:53" x14ac:dyDescent="0.2">
      <c r="F662" s="258">
        <f t="shared" si="34"/>
        <v>0</v>
      </c>
      <c r="G662" s="258">
        <f t="shared" si="34"/>
        <v>0</v>
      </c>
      <c r="AZ662" s="293">
        <f t="shared" si="35"/>
        <v>0</v>
      </c>
      <c r="BA662" s="293">
        <f t="shared" si="36"/>
        <v>0</v>
      </c>
    </row>
    <row r="663" spans="6:53" x14ac:dyDescent="0.2">
      <c r="F663" s="258">
        <f t="shared" si="34"/>
        <v>0</v>
      </c>
      <c r="G663" s="258">
        <f t="shared" si="34"/>
        <v>0</v>
      </c>
      <c r="AZ663" s="293">
        <f t="shared" si="35"/>
        <v>0</v>
      </c>
      <c r="BA663" s="293">
        <f t="shared" si="36"/>
        <v>0</v>
      </c>
    </row>
    <row r="664" spans="6:53" x14ac:dyDescent="0.2">
      <c r="F664" s="258">
        <f t="shared" si="34"/>
        <v>0</v>
      </c>
      <c r="G664" s="258">
        <f t="shared" si="34"/>
        <v>0</v>
      </c>
      <c r="AZ664" s="293">
        <f t="shared" si="35"/>
        <v>0</v>
      </c>
      <c r="BA664" s="293">
        <f t="shared" si="36"/>
        <v>0</v>
      </c>
    </row>
    <row r="665" spans="6:53" x14ac:dyDescent="0.2">
      <c r="F665" s="258">
        <f t="shared" si="34"/>
        <v>0</v>
      </c>
      <c r="G665" s="258">
        <f t="shared" si="34"/>
        <v>0</v>
      </c>
      <c r="AZ665" s="293">
        <f t="shared" si="35"/>
        <v>0</v>
      </c>
      <c r="BA665" s="293">
        <f t="shared" si="36"/>
        <v>0</v>
      </c>
    </row>
    <row r="666" spans="6:53" x14ac:dyDescent="0.2">
      <c r="F666" s="258">
        <f t="shared" si="34"/>
        <v>0</v>
      </c>
      <c r="G666" s="258">
        <f t="shared" si="34"/>
        <v>0</v>
      </c>
      <c r="AZ666" s="293">
        <f t="shared" si="35"/>
        <v>0</v>
      </c>
      <c r="BA666" s="293">
        <f t="shared" si="36"/>
        <v>0</v>
      </c>
    </row>
    <row r="667" spans="6:53" x14ac:dyDescent="0.2">
      <c r="F667" s="258">
        <f t="shared" si="34"/>
        <v>0</v>
      </c>
      <c r="G667" s="258">
        <f t="shared" si="34"/>
        <v>0</v>
      </c>
      <c r="AZ667" s="293">
        <f t="shared" si="35"/>
        <v>0</v>
      </c>
      <c r="BA667" s="293">
        <f t="shared" si="36"/>
        <v>0</v>
      </c>
    </row>
    <row r="668" spans="6:53" x14ac:dyDescent="0.2">
      <c r="F668" s="258">
        <f t="shared" si="34"/>
        <v>0</v>
      </c>
      <c r="G668" s="258">
        <f t="shared" si="34"/>
        <v>0</v>
      </c>
      <c r="AZ668" s="293">
        <f t="shared" si="35"/>
        <v>0</v>
      </c>
      <c r="BA668" s="293">
        <f t="shared" si="36"/>
        <v>0</v>
      </c>
    </row>
    <row r="669" spans="6:53" x14ac:dyDescent="0.2">
      <c r="F669" s="258">
        <f t="shared" ref="F669:G732" si="37">SUMIF($M$1:$AU$1,F$1,$M669:$AU669)</f>
        <v>0</v>
      </c>
      <c r="G669" s="258">
        <f t="shared" si="37"/>
        <v>0</v>
      </c>
      <c r="AZ669" s="293">
        <f t="shared" si="35"/>
        <v>0</v>
      </c>
      <c r="BA669" s="293">
        <f t="shared" si="36"/>
        <v>0</v>
      </c>
    </row>
    <row r="670" spans="6:53" x14ac:dyDescent="0.2">
      <c r="F670" s="258">
        <f t="shared" si="37"/>
        <v>0</v>
      </c>
      <c r="G670" s="258">
        <f t="shared" si="37"/>
        <v>0</v>
      </c>
      <c r="AZ670" s="293">
        <f t="shared" si="35"/>
        <v>0</v>
      </c>
      <c r="BA670" s="293">
        <f t="shared" si="36"/>
        <v>0</v>
      </c>
    </row>
    <row r="671" spans="6:53" x14ac:dyDescent="0.2">
      <c r="F671" s="258">
        <f t="shared" si="37"/>
        <v>0</v>
      </c>
      <c r="G671" s="258">
        <f t="shared" si="37"/>
        <v>0</v>
      </c>
      <c r="AZ671" s="293">
        <f t="shared" si="35"/>
        <v>0</v>
      </c>
      <c r="BA671" s="293">
        <f t="shared" si="36"/>
        <v>0</v>
      </c>
    </row>
    <row r="672" spans="6:53" x14ac:dyDescent="0.2">
      <c r="F672" s="258">
        <f t="shared" si="37"/>
        <v>0</v>
      </c>
      <c r="G672" s="258">
        <f t="shared" si="37"/>
        <v>0</v>
      </c>
      <c r="AZ672" s="293">
        <f t="shared" si="35"/>
        <v>0</v>
      </c>
      <c r="BA672" s="293">
        <f t="shared" si="36"/>
        <v>0</v>
      </c>
    </row>
    <row r="673" spans="6:53" x14ac:dyDescent="0.2">
      <c r="F673" s="258">
        <f t="shared" si="37"/>
        <v>0</v>
      </c>
      <c r="G673" s="258">
        <f t="shared" si="37"/>
        <v>0</v>
      </c>
      <c r="AZ673" s="293">
        <f t="shared" si="35"/>
        <v>0</v>
      </c>
      <c r="BA673" s="293">
        <f t="shared" si="36"/>
        <v>0</v>
      </c>
    </row>
    <row r="674" spans="6:53" x14ac:dyDescent="0.2">
      <c r="F674" s="258">
        <f t="shared" si="37"/>
        <v>0</v>
      </c>
      <c r="G674" s="258">
        <f t="shared" si="37"/>
        <v>0</v>
      </c>
      <c r="AZ674" s="293">
        <f t="shared" si="35"/>
        <v>0</v>
      </c>
      <c r="BA674" s="293">
        <f t="shared" si="36"/>
        <v>0</v>
      </c>
    </row>
    <row r="675" spans="6:53" x14ac:dyDescent="0.2">
      <c r="F675" s="258">
        <f t="shared" si="37"/>
        <v>0</v>
      </c>
      <c r="G675" s="258">
        <f t="shared" si="37"/>
        <v>0</v>
      </c>
      <c r="AZ675" s="293">
        <f t="shared" si="35"/>
        <v>0</v>
      </c>
      <c r="BA675" s="293">
        <f t="shared" si="36"/>
        <v>0</v>
      </c>
    </row>
    <row r="676" spans="6:53" x14ac:dyDescent="0.2">
      <c r="F676" s="258">
        <f t="shared" si="37"/>
        <v>0</v>
      </c>
      <c r="G676" s="258">
        <f t="shared" si="37"/>
        <v>0</v>
      </c>
      <c r="AZ676" s="293">
        <f t="shared" si="35"/>
        <v>0</v>
      </c>
      <c r="BA676" s="293">
        <f t="shared" si="36"/>
        <v>0</v>
      </c>
    </row>
    <row r="677" spans="6:53" x14ac:dyDescent="0.2">
      <c r="F677" s="258">
        <f t="shared" si="37"/>
        <v>0</v>
      </c>
      <c r="G677" s="258">
        <f t="shared" si="37"/>
        <v>0</v>
      </c>
      <c r="AZ677" s="293">
        <f t="shared" si="35"/>
        <v>0</v>
      </c>
      <c r="BA677" s="293">
        <f t="shared" si="36"/>
        <v>0</v>
      </c>
    </row>
    <row r="678" spans="6:53" x14ac:dyDescent="0.2">
      <c r="F678" s="258">
        <f t="shared" si="37"/>
        <v>0</v>
      </c>
      <c r="G678" s="258">
        <f t="shared" si="37"/>
        <v>0</v>
      </c>
      <c r="AZ678" s="293">
        <f t="shared" si="35"/>
        <v>0</v>
      </c>
      <c r="BA678" s="293">
        <f t="shared" si="36"/>
        <v>0</v>
      </c>
    </row>
    <row r="679" spans="6:53" x14ac:dyDescent="0.2">
      <c r="F679" s="258">
        <f t="shared" si="37"/>
        <v>0</v>
      </c>
      <c r="G679" s="258">
        <f t="shared" si="37"/>
        <v>0</v>
      </c>
      <c r="AZ679" s="293">
        <f t="shared" si="35"/>
        <v>0</v>
      </c>
      <c r="BA679" s="293">
        <f t="shared" si="36"/>
        <v>0</v>
      </c>
    </row>
    <row r="680" spans="6:53" x14ac:dyDescent="0.2">
      <c r="F680" s="258">
        <f t="shared" si="37"/>
        <v>0</v>
      </c>
      <c r="G680" s="258">
        <f t="shared" si="37"/>
        <v>0</v>
      </c>
      <c r="AZ680" s="293">
        <f t="shared" si="35"/>
        <v>0</v>
      </c>
      <c r="BA680" s="293">
        <f t="shared" si="36"/>
        <v>0</v>
      </c>
    </row>
    <row r="681" spans="6:53" x14ac:dyDescent="0.2">
      <c r="F681" s="258">
        <f t="shared" si="37"/>
        <v>0</v>
      </c>
      <c r="G681" s="258">
        <f t="shared" si="37"/>
        <v>0</v>
      </c>
      <c r="AZ681" s="293">
        <f t="shared" si="35"/>
        <v>0</v>
      </c>
      <c r="BA681" s="293">
        <f t="shared" si="36"/>
        <v>0</v>
      </c>
    </row>
    <row r="682" spans="6:53" x14ac:dyDescent="0.2">
      <c r="F682" s="258">
        <f t="shared" si="37"/>
        <v>0</v>
      </c>
      <c r="G682" s="258">
        <f t="shared" si="37"/>
        <v>0</v>
      </c>
      <c r="AZ682" s="293">
        <f t="shared" si="35"/>
        <v>0</v>
      </c>
      <c r="BA682" s="293">
        <f t="shared" si="36"/>
        <v>0</v>
      </c>
    </row>
    <row r="683" spans="6:53" x14ac:dyDescent="0.2">
      <c r="F683" s="258">
        <f t="shared" si="37"/>
        <v>0</v>
      </c>
      <c r="G683" s="258">
        <f t="shared" si="37"/>
        <v>0</v>
      </c>
      <c r="AZ683" s="293">
        <f t="shared" si="35"/>
        <v>0</v>
      </c>
      <c r="BA683" s="293">
        <f t="shared" si="36"/>
        <v>0</v>
      </c>
    </row>
    <row r="684" spans="6:53" x14ac:dyDescent="0.2">
      <c r="F684" s="258">
        <f t="shared" si="37"/>
        <v>0</v>
      </c>
      <c r="G684" s="258">
        <f t="shared" si="37"/>
        <v>0</v>
      </c>
      <c r="AZ684" s="293">
        <f t="shared" si="35"/>
        <v>0</v>
      </c>
      <c r="BA684" s="293">
        <f t="shared" si="36"/>
        <v>0</v>
      </c>
    </row>
    <row r="685" spans="6:53" x14ac:dyDescent="0.2">
      <c r="F685" s="258">
        <f t="shared" si="37"/>
        <v>0</v>
      </c>
      <c r="G685" s="258">
        <f t="shared" si="37"/>
        <v>0</v>
      </c>
      <c r="AZ685" s="293">
        <f t="shared" si="35"/>
        <v>0</v>
      </c>
      <c r="BA685" s="293">
        <f t="shared" si="36"/>
        <v>0</v>
      </c>
    </row>
    <row r="686" spans="6:53" x14ac:dyDescent="0.2">
      <c r="F686" s="258">
        <f t="shared" si="37"/>
        <v>0</v>
      </c>
      <c r="G686" s="258">
        <f t="shared" si="37"/>
        <v>0</v>
      </c>
      <c r="AZ686" s="293">
        <f t="shared" si="35"/>
        <v>0</v>
      </c>
      <c r="BA686" s="293">
        <f t="shared" si="36"/>
        <v>0</v>
      </c>
    </row>
    <row r="687" spans="6:53" x14ac:dyDescent="0.2">
      <c r="F687" s="258">
        <f t="shared" si="37"/>
        <v>0</v>
      </c>
      <c r="G687" s="258">
        <f t="shared" si="37"/>
        <v>0</v>
      </c>
      <c r="AZ687" s="293">
        <f t="shared" si="35"/>
        <v>0</v>
      </c>
      <c r="BA687" s="293">
        <f t="shared" si="36"/>
        <v>0</v>
      </c>
    </row>
    <row r="688" spans="6:53" x14ac:dyDescent="0.2">
      <c r="F688" s="258">
        <f t="shared" si="37"/>
        <v>0</v>
      </c>
      <c r="G688" s="258">
        <f t="shared" si="37"/>
        <v>0</v>
      </c>
      <c r="AZ688" s="293">
        <f t="shared" si="35"/>
        <v>0</v>
      </c>
      <c r="BA688" s="293">
        <f t="shared" si="36"/>
        <v>0</v>
      </c>
    </row>
    <row r="689" spans="6:53" x14ac:dyDescent="0.2">
      <c r="F689" s="258">
        <f t="shared" si="37"/>
        <v>0</v>
      </c>
      <c r="G689" s="258">
        <f t="shared" si="37"/>
        <v>0</v>
      </c>
      <c r="AZ689" s="293">
        <f t="shared" si="35"/>
        <v>0</v>
      </c>
      <c r="BA689" s="293">
        <f t="shared" si="36"/>
        <v>0</v>
      </c>
    </row>
    <row r="690" spans="6:53" x14ac:dyDescent="0.2">
      <c r="F690" s="258">
        <f t="shared" si="37"/>
        <v>0</v>
      </c>
      <c r="G690" s="258">
        <f t="shared" si="37"/>
        <v>0</v>
      </c>
      <c r="AZ690" s="293">
        <f t="shared" si="35"/>
        <v>0</v>
      </c>
      <c r="BA690" s="293">
        <f t="shared" si="36"/>
        <v>0</v>
      </c>
    </row>
    <row r="691" spans="6:53" x14ac:dyDescent="0.2">
      <c r="F691" s="258">
        <f t="shared" si="37"/>
        <v>0</v>
      </c>
      <c r="G691" s="258">
        <f t="shared" si="37"/>
        <v>0</v>
      </c>
      <c r="AZ691" s="293">
        <f t="shared" si="35"/>
        <v>0</v>
      </c>
      <c r="BA691" s="293">
        <f t="shared" si="36"/>
        <v>0</v>
      </c>
    </row>
    <row r="692" spans="6:53" x14ac:dyDescent="0.2">
      <c r="F692" s="258">
        <f t="shared" si="37"/>
        <v>0</v>
      </c>
      <c r="G692" s="258">
        <f t="shared" si="37"/>
        <v>0</v>
      </c>
      <c r="AZ692" s="293">
        <f t="shared" si="35"/>
        <v>0</v>
      </c>
      <c r="BA692" s="293">
        <f t="shared" si="36"/>
        <v>0</v>
      </c>
    </row>
    <row r="693" spans="6:53" x14ac:dyDescent="0.2">
      <c r="F693" s="258">
        <f t="shared" si="37"/>
        <v>0</v>
      </c>
      <c r="G693" s="258">
        <f t="shared" si="37"/>
        <v>0</v>
      </c>
      <c r="AZ693" s="293">
        <f t="shared" si="35"/>
        <v>0</v>
      </c>
      <c r="BA693" s="293">
        <f t="shared" si="36"/>
        <v>0</v>
      </c>
    </row>
    <row r="694" spans="6:53" x14ac:dyDescent="0.2">
      <c r="F694" s="258">
        <f t="shared" si="37"/>
        <v>0</v>
      </c>
      <c r="G694" s="258">
        <f t="shared" si="37"/>
        <v>0</v>
      </c>
      <c r="AZ694" s="293">
        <f t="shared" si="35"/>
        <v>0</v>
      </c>
      <c r="BA694" s="293">
        <f t="shared" si="36"/>
        <v>0</v>
      </c>
    </row>
    <row r="695" spans="6:53" x14ac:dyDescent="0.2">
      <c r="F695" s="258">
        <f t="shared" si="37"/>
        <v>0</v>
      </c>
      <c r="G695" s="258">
        <f t="shared" si="37"/>
        <v>0</v>
      </c>
      <c r="AZ695" s="293">
        <f t="shared" si="35"/>
        <v>0</v>
      </c>
      <c r="BA695" s="293">
        <f t="shared" si="36"/>
        <v>0</v>
      </c>
    </row>
    <row r="696" spans="6:53" x14ac:dyDescent="0.2">
      <c r="F696" s="258">
        <f t="shared" si="37"/>
        <v>0</v>
      </c>
      <c r="G696" s="258">
        <f t="shared" si="37"/>
        <v>0</v>
      </c>
      <c r="AZ696" s="293">
        <f t="shared" si="35"/>
        <v>0</v>
      </c>
      <c r="BA696" s="293">
        <f t="shared" si="36"/>
        <v>0</v>
      </c>
    </row>
    <row r="697" spans="6:53" x14ac:dyDescent="0.2">
      <c r="F697" s="258">
        <f t="shared" si="37"/>
        <v>0</v>
      </c>
      <c r="G697" s="258">
        <f t="shared" si="37"/>
        <v>0</v>
      </c>
      <c r="AZ697" s="293">
        <f t="shared" si="35"/>
        <v>0</v>
      </c>
      <c r="BA697" s="293">
        <f t="shared" si="36"/>
        <v>0</v>
      </c>
    </row>
    <row r="698" spans="6:53" x14ac:dyDescent="0.2">
      <c r="F698" s="258">
        <f t="shared" si="37"/>
        <v>0</v>
      </c>
      <c r="G698" s="258">
        <f t="shared" si="37"/>
        <v>0</v>
      </c>
      <c r="AZ698" s="293">
        <f t="shared" si="35"/>
        <v>0</v>
      </c>
      <c r="BA698" s="293">
        <f t="shared" si="36"/>
        <v>0</v>
      </c>
    </row>
    <row r="699" spans="6:53" x14ac:dyDescent="0.2">
      <c r="F699" s="258">
        <f t="shared" si="37"/>
        <v>0</v>
      </c>
      <c r="G699" s="258">
        <f t="shared" si="37"/>
        <v>0</v>
      </c>
      <c r="AZ699" s="293">
        <f t="shared" si="35"/>
        <v>0</v>
      </c>
      <c r="BA699" s="293">
        <f t="shared" si="36"/>
        <v>0</v>
      </c>
    </row>
    <row r="700" spans="6:53" x14ac:dyDescent="0.2">
      <c r="F700" s="258">
        <f t="shared" si="37"/>
        <v>0</v>
      </c>
      <c r="G700" s="258">
        <f t="shared" si="37"/>
        <v>0</v>
      </c>
      <c r="AZ700" s="293">
        <f t="shared" si="35"/>
        <v>0</v>
      </c>
      <c r="BA700" s="293">
        <f t="shared" si="36"/>
        <v>0</v>
      </c>
    </row>
    <row r="701" spans="6:53" x14ac:dyDescent="0.2">
      <c r="F701" s="258">
        <f t="shared" si="37"/>
        <v>0</v>
      </c>
      <c r="G701" s="258">
        <f t="shared" si="37"/>
        <v>0</v>
      </c>
      <c r="AZ701" s="293">
        <f t="shared" si="35"/>
        <v>0</v>
      </c>
      <c r="BA701" s="293">
        <f t="shared" si="36"/>
        <v>0</v>
      </c>
    </row>
    <row r="702" spans="6:53" x14ac:dyDescent="0.2">
      <c r="F702" s="258">
        <f t="shared" si="37"/>
        <v>0</v>
      </c>
      <c r="G702" s="258">
        <f t="shared" si="37"/>
        <v>0</v>
      </c>
      <c r="AZ702" s="293">
        <f t="shared" si="35"/>
        <v>0</v>
      </c>
      <c r="BA702" s="293">
        <f t="shared" si="36"/>
        <v>0</v>
      </c>
    </row>
    <row r="703" spans="6:53" x14ac:dyDescent="0.2">
      <c r="F703" s="258">
        <f t="shared" si="37"/>
        <v>0</v>
      </c>
      <c r="G703" s="258">
        <f t="shared" si="37"/>
        <v>0</v>
      </c>
      <c r="AZ703" s="293">
        <f t="shared" si="35"/>
        <v>0</v>
      </c>
      <c r="BA703" s="293">
        <f t="shared" si="36"/>
        <v>0</v>
      </c>
    </row>
    <row r="704" spans="6:53" x14ac:dyDescent="0.2">
      <c r="F704" s="258">
        <f t="shared" si="37"/>
        <v>0</v>
      </c>
      <c r="G704" s="258">
        <f t="shared" si="37"/>
        <v>0</v>
      </c>
      <c r="AZ704" s="293">
        <f t="shared" si="35"/>
        <v>0</v>
      </c>
      <c r="BA704" s="293">
        <f t="shared" si="36"/>
        <v>0</v>
      </c>
    </row>
    <row r="705" spans="6:53" x14ac:dyDescent="0.2">
      <c r="F705" s="258">
        <f t="shared" si="37"/>
        <v>0</v>
      </c>
      <c r="G705" s="258">
        <f t="shared" si="37"/>
        <v>0</v>
      </c>
      <c r="AZ705" s="293">
        <f t="shared" si="35"/>
        <v>0</v>
      </c>
      <c r="BA705" s="293">
        <f t="shared" si="36"/>
        <v>0</v>
      </c>
    </row>
    <row r="706" spans="6:53" x14ac:dyDescent="0.2">
      <c r="F706" s="258">
        <f t="shared" si="37"/>
        <v>0</v>
      </c>
      <c r="G706" s="258">
        <f t="shared" si="37"/>
        <v>0</v>
      </c>
      <c r="AZ706" s="293">
        <f t="shared" si="35"/>
        <v>0</v>
      </c>
      <c r="BA706" s="293">
        <f t="shared" si="36"/>
        <v>0</v>
      </c>
    </row>
    <row r="707" spans="6:53" x14ac:dyDescent="0.2">
      <c r="F707" s="258">
        <f t="shared" si="37"/>
        <v>0</v>
      </c>
      <c r="G707" s="258">
        <f t="shared" si="37"/>
        <v>0</v>
      </c>
      <c r="AZ707" s="293">
        <f t="shared" si="35"/>
        <v>0</v>
      </c>
      <c r="BA707" s="293">
        <f t="shared" si="36"/>
        <v>0</v>
      </c>
    </row>
    <row r="708" spans="6:53" x14ac:dyDescent="0.2">
      <c r="F708" s="258">
        <f t="shared" si="37"/>
        <v>0</v>
      </c>
      <c r="G708" s="258">
        <f t="shared" si="37"/>
        <v>0</v>
      </c>
      <c r="AZ708" s="293">
        <f t="shared" si="35"/>
        <v>0</v>
      </c>
      <c r="BA708" s="293">
        <f t="shared" si="36"/>
        <v>0</v>
      </c>
    </row>
    <row r="709" spans="6:53" x14ac:dyDescent="0.2">
      <c r="F709" s="258">
        <f t="shared" si="37"/>
        <v>0</v>
      </c>
      <c r="G709" s="258">
        <f t="shared" si="37"/>
        <v>0</v>
      </c>
      <c r="AZ709" s="293">
        <f t="shared" si="35"/>
        <v>0</v>
      </c>
      <c r="BA709" s="293">
        <f t="shared" si="36"/>
        <v>0</v>
      </c>
    </row>
    <row r="710" spans="6:53" x14ac:dyDescent="0.2">
      <c r="F710" s="258">
        <f t="shared" si="37"/>
        <v>0</v>
      </c>
      <c r="G710" s="258">
        <f t="shared" si="37"/>
        <v>0</v>
      </c>
      <c r="AZ710" s="293">
        <f t="shared" si="35"/>
        <v>0</v>
      </c>
      <c r="BA710" s="293">
        <f t="shared" si="36"/>
        <v>0</v>
      </c>
    </row>
    <row r="711" spans="6:53" x14ac:dyDescent="0.2">
      <c r="F711" s="258">
        <f t="shared" si="37"/>
        <v>0</v>
      </c>
      <c r="G711" s="258">
        <f t="shared" si="37"/>
        <v>0</v>
      </c>
      <c r="AZ711" s="293">
        <f t="shared" si="35"/>
        <v>0</v>
      </c>
      <c r="BA711" s="293">
        <f t="shared" si="36"/>
        <v>0</v>
      </c>
    </row>
    <row r="712" spans="6:53" x14ac:dyDescent="0.2">
      <c r="F712" s="258">
        <f t="shared" si="37"/>
        <v>0</v>
      </c>
      <c r="G712" s="258">
        <f t="shared" si="37"/>
        <v>0</v>
      </c>
      <c r="AZ712" s="293">
        <f t="shared" si="35"/>
        <v>0</v>
      </c>
      <c r="BA712" s="293">
        <f t="shared" si="36"/>
        <v>0</v>
      </c>
    </row>
    <row r="713" spans="6:53" x14ac:dyDescent="0.2">
      <c r="F713" s="258">
        <f t="shared" si="37"/>
        <v>0</v>
      </c>
      <c r="G713" s="258">
        <f t="shared" si="37"/>
        <v>0</v>
      </c>
      <c r="AZ713" s="293">
        <f t="shared" si="35"/>
        <v>0</v>
      </c>
      <c r="BA713" s="293">
        <f t="shared" si="36"/>
        <v>0</v>
      </c>
    </row>
    <row r="714" spans="6:53" x14ac:dyDescent="0.2">
      <c r="F714" s="258">
        <f t="shared" si="37"/>
        <v>0</v>
      </c>
      <c r="G714" s="258">
        <f t="shared" si="37"/>
        <v>0</v>
      </c>
      <c r="AZ714" s="293">
        <f t="shared" si="35"/>
        <v>0</v>
      </c>
      <c r="BA714" s="293">
        <f t="shared" si="36"/>
        <v>0</v>
      </c>
    </row>
    <row r="715" spans="6:53" x14ac:dyDescent="0.2">
      <c r="F715" s="258">
        <f t="shared" si="37"/>
        <v>0</v>
      </c>
      <c r="G715" s="258">
        <f t="shared" si="37"/>
        <v>0</v>
      </c>
      <c r="AZ715" s="293">
        <f t="shared" si="35"/>
        <v>0</v>
      </c>
      <c r="BA715" s="293">
        <f t="shared" si="36"/>
        <v>0</v>
      </c>
    </row>
    <row r="716" spans="6:53" x14ac:dyDescent="0.2">
      <c r="F716" s="258">
        <f t="shared" si="37"/>
        <v>0</v>
      </c>
      <c r="G716" s="258">
        <f t="shared" si="37"/>
        <v>0</v>
      </c>
      <c r="AZ716" s="293">
        <f t="shared" si="35"/>
        <v>0</v>
      </c>
      <c r="BA716" s="293">
        <f t="shared" si="36"/>
        <v>0</v>
      </c>
    </row>
    <row r="717" spans="6:53" x14ac:dyDescent="0.2">
      <c r="F717" s="258">
        <f t="shared" si="37"/>
        <v>0</v>
      </c>
      <c r="G717" s="258">
        <f t="shared" si="37"/>
        <v>0</v>
      </c>
      <c r="AZ717" s="293">
        <f t="shared" si="35"/>
        <v>0</v>
      </c>
      <c r="BA717" s="293">
        <f t="shared" si="36"/>
        <v>0</v>
      </c>
    </row>
    <row r="718" spans="6:53" x14ac:dyDescent="0.2">
      <c r="F718" s="258">
        <f t="shared" si="37"/>
        <v>0</v>
      </c>
      <c r="G718" s="258">
        <f t="shared" si="37"/>
        <v>0</v>
      </c>
      <c r="AZ718" s="293">
        <f t="shared" ref="AZ718:AZ781" si="38">B718</f>
        <v>0</v>
      </c>
      <c r="BA718" s="293">
        <f t="shared" ref="BA718:BA781" si="39">C718</f>
        <v>0</v>
      </c>
    </row>
    <row r="719" spans="6:53" x14ac:dyDescent="0.2">
      <c r="F719" s="258">
        <f t="shared" si="37"/>
        <v>0</v>
      </c>
      <c r="G719" s="258">
        <f t="shared" si="37"/>
        <v>0</v>
      </c>
      <c r="AZ719" s="293">
        <f t="shared" si="38"/>
        <v>0</v>
      </c>
      <c r="BA719" s="293">
        <f t="shared" si="39"/>
        <v>0</v>
      </c>
    </row>
    <row r="720" spans="6:53" x14ac:dyDescent="0.2">
      <c r="F720" s="258">
        <f t="shared" si="37"/>
        <v>0</v>
      </c>
      <c r="G720" s="258">
        <f t="shared" si="37"/>
        <v>0</v>
      </c>
      <c r="AZ720" s="293">
        <f t="shared" si="38"/>
        <v>0</v>
      </c>
      <c r="BA720" s="293">
        <f t="shared" si="39"/>
        <v>0</v>
      </c>
    </row>
    <row r="721" spans="6:53" x14ac:dyDescent="0.2">
      <c r="F721" s="258">
        <f t="shared" si="37"/>
        <v>0</v>
      </c>
      <c r="G721" s="258">
        <f t="shared" si="37"/>
        <v>0</v>
      </c>
      <c r="AZ721" s="293">
        <f t="shared" si="38"/>
        <v>0</v>
      </c>
      <c r="BA721" s="293">
        <f t="shared" si="39"/>
        <v>0</v>
      </c>
    </row>
    <row r="722" spans="6:53" x14ac:dyDescent="0.2">
      <c r="F722" s="258">
        <f t="shared" si="37"/>
        <v>0</v>
      </c>
      <c r="G722" s="258">
        <f t="shared" si="37"/>
        <v>0</v>
      </c>
      <c r="AZ722" s="293">
        <f t="shared" si="38"/>
        <v>0</v>
      </c>
      <c r="BA722" s="293">
        <f t="shared" si="39"/>
        <v>0</v>
      </c>
    </row>
    <row r="723" spans="6:53" x14ac:dyDescent="0.2">
      <c r="F723" s="258">
        <f t="shared" si="37"/>
        <v>0</v>
      </c>
      <c r="G723" s="258">
        <f t="shared" si="37"/>
        <v>0</v>
      </c>
      <c r="AZ723" s="293">
        <f t="shared" si="38"/>
        <v>0</v>
      </c>
      <c r="BA723" s="293">
        <f t="shared" si="39"/>
        <v>0</v>
      </c>
    </row>
    <row r="724" spans="6:53" x14ac:dyDescent="0.2">
      <c r="F724" s="258">
        <f t="shared" si="37"/>
        <v>0</v>
      </c>
      <c r="G724" s="258">
        <f t="shared" si="37"/>
        <v>0</v>
      </c>
      <c r="AZ724" s="293">
        <f t="shared" si="38"/>
        <v>0</v>
      </c>
      <c r="BA724" s="293">
        <f t="shared" si="39"/>
        <v>0</v>
      </c>
    </row>
    <row r="725" spans="6:53" x14ac:dyDescent="0.2">
      <c r="F725" s="258">
        <f t="shared" si="37"/>
        <v>0</v>
      </c>
      <c r="G725" s="258">
        <f t="shared" si="37"/>
        <v>0</v>
      </c>
      <c r="AZ725" s="293">
        <f t="shared" si="38"/>
        <v>0</v>
      </c>
      <c r="BA725" s="293">
        <f t="shared" si="39"/>
        <v>0</v>
      </c>
    </row>
    <row r="726" spans="6:53" x14ac:dyDescent="0.2">
      <c r="F726" s="258">
        <f t="shared" si="37"/>
        <v>0</v>
      </c>
      <c r="G726" s="258">
        <f t="shared" si="37"/>
        <v>0</v>
      </c>
      <c r="AZ726" s="293">
        <f t="shared" si="38"/>
        <v>0</v>
      </c>
      <c r="BA726" s="293">
        <f t="shared" si="39"/>
        <v>0</v>
      </c>
    </row>
    <row r="727" spans="6:53" x14ac:dyDescent="0.2">
      <c r="F727" s="258">
        <f t="shared" si="37"/>
        <v>0</v>
      </c>
      <c r="G727" s="258">
        <f t="shared" si="37"/>
        <v>0</v>
      </c>
      <c r="AZ727" s="293">
        <f t="shared" si="38"/>
        <v>0</v>
      </c>
      <c r="BA727" s="293">
        <f t="shared" si="39"/>
        <v>0</v>
      </c>
    </row>
    <row r="728" spans="6:53" x14ac:dyDescent="0.2">
      <c r="F728" s="258">
        <f t="shared" si="37"/>
        <v>0</v>
      </c>
      <c r="G728" s="258">
        <f t="shared" si="37"/>
        <v>0</v>
      </c>
      <c r="AZ728" s="293">
        <f t="shared" si="38"/>
        <v>0</v>
      </c>
      <c r="BA728" s="293">
        <f t="shared" si="39"/>
        <v>0</v>
      </c>
    </row>
    <row r="729" spans="6:53" x14ac:dyDescent="0.2">
      <c r="F729" s="258">
        <f t="shared" si="37"/>
        <v>0</v>
      </c>
      <c r="G729" s="258">
        <f t="shared" si="37"/>
        <v>0</v>
      </c>
      <c r="AZ729" s="293">
        <f t="shared" si="38"/>
        <v>0</v>
      </c>
      <c r="BA729" s="293">
        <f t="shared" si="39"/>
        <v>0</v>
      </c>
    </row>
    <row r="730" spans="6:53" x14ac:dyDescent="0.2">
      <c r="F730" s="258">
        <f t="shared" si="37"/>
        <v>0</v>
      </c>
      <c r="G730" s="258">
        <f t="shared" si="37"/>
        <v>0</v>
      </c>
      <c r="AZ730" s="293">
        <f t="shared" si="38"/>
        <v>0</v>
      </c>
      <c r="BA730" s="293">
        <f t="shared" si="39"/>
        <v>0</v>
      </c>
    </row>
    <row r="731" spans="6:53" x14ac:dyDescent="0.2">
      <c r="F731" s="258">
        <f t="shared" si="37"/>
        <v>0</v>
      </c>
      <c r="G731" s="258">
        <f t="shared" si="37"/>
        <v>0</v>
      </c>
      <c r="AZ731" s="293">
        <f t="shared" si="38"/>
        <v>0</v>
      </c>
      <c r="BA731" s="293">
        <f t="shared" si="39"/>
        <v>0</v>
      </c>
    </row>
    <row r="732" spans="6:53" x14ac:dyDescent="0.2">
      <c r="F732" s="258">
        <f t="shared" si="37"/>
        <v>0</v>
      </c>
      <c r="G732" s="258">
        <f t="shared" si="37"/>
        <v>0</v>
      </c>
      <c r="AZ732" s="293">
        <f t="shared" si="38"/>
        <v>0</v>
      </c>
      <c r="BA732" s="293">
        <f t="shared" si="39"/>
        <v>0</v>
      </c>
    </row>
    <row r="733" spans="6:53" x14ac:dyDescent="0.2">
      <c r="F733" s="258">
        <f t="shared" ref="F733:G796" si="40">SUMIF($M$1:$AU$1,F$1,$M733:$AU733)</f>
        <v>0</v>
      </c>
      <c r="G733" s="258">
        <f t="shared" si="40"/>
        <v>0</v>
      </c>
      <c r="AZ733" s="293">
        <f t="shared" si="38"/>
        <v>0</v>
      </c>
      <c r="BA733" s="293">
        <f t="shared" si="39"/>
        <v>0</v>
      </c>
    </row>
    <row r="734" spans="6:53" x14ac:dyDescent="0.2">
      <c r="F734" s="258">
        <f t="shared" si="40"/>
        <v>0</v>
      </c>
      <c r="G734" s="258">
        <f t="shared" si="40"/>
        <v>0</v>
      </c>
      <c r="AZ734" s="293">
        <f t="shared" si="38"/>
        <v>0</v>
      </c>
      <c r="BA734" s="293">
        <f t="shared" si="39"/>
        <v>0</v>
      </c>
    </row>
    <row r="735" spans="6:53" x14ac:dyDescent="0.2">
      <c r="F735" s="258">
        <f t="shared" si="40"/>
        <v>0</v>
      </c>
      <c r="G735" s="258">
        <f t="shared" si="40"/>
        <v>0</v>
      </c>
      <c r="AZ735" s="293">
        <f t="shared" si="38"/>
        <v>0</v>
      </c>
      <c r="BA735" s="293">
        <f t="shared" si="39"/>
        <v>0</v>
      </c>
    </row>
    <row r="736" spans="6:53" x14ac:dyDescent="0.2">
      <c r="F736" s="258">
        <f t="shared" si="40"/>
        <v>0</v>
      </c>
      <c r="G736" s="258">
        <f t="shared" si="40"/>
        <v>0</v>
      </c>
      <c r="AZ736" s="293">
        <f t="shared" si="38"/>
        <v>0</v>
      </c>
      <c r="BA736" s="293">
        <f t="shared" si="39"/>
        <v>0</v>
      </c>
    </row>
    <row r="737" spans="6:53" x14ac:dyDescent="0.2">
      <c r="F737" s="258">
        <f t="shared" si="40"/>
        <v>0</v>
      </c>
      <c r="G737" s="258">
        <f t="shared" si="40"/>
        <v>0</v>
      </c>
      <c r="AZ737" s="293">
        <f t="shared" si="38"/>
        <v>0</v>
      </c>
      <c r="BA737" s="293">
        <f t="shared" si="39"/>
        <v>0</v>
      </c>
    </row>
    <row r="738" spans="6:53" x14ac:dyDescent="0.2">
      <c r="F738" s="258">
        <f t="shared" si="40"/>
        <v>0</v>
      </c>
      <c r="G738" s="258">
        <f t="shared" si="40"/>
        <v>0</v>
      </c>
      <c r="AZ738" s="293">
        <f t="shared" si="38"/>
        <v>0</v>
      </c>
      <c r="BA738" s="293">
        <f t="shared" si="39"/>
        <v>0</v>
      </c>
    </row>
    <row r="739" spans="6:53" x14ac:dyDescent="0.2">
      <c r="F739" s="258">
        <f t="shared" si="40"/>
        <v>0</v>
      </c>
      <c r="G739" s="258">
        <f t="shared" si="40"/>
        <v>0</v>
      </c>
      <c r="AZ739" s="293">
        <f t="shared" si="38"/>
        <v>0</v>
      </c>
      <c r="BA739" s="293">
        <f t="shared" si="39"/>
        <v>0</v>
      </c>
    </row>
    <row r="740" spans="6:53" x14ac:dyDescent="0.2">
      <c r="F740" s="258">
        <f t="shared" si="40"/>
        <v>0</v>
      </c>
      <c r="G740" s="258">
        <f t="shared" si="40"/>
        <v>0</v>
      </c>
      <c r="AZ740" s="293">
        <f t="shared" si="38"/>
        <v>0</v>
      </c>
      <c r="BA740" s="293">
        <f t="shared" si="39"/>
        <v>0</v>
      </c>
    </row>
    <row r="741" spans="6:53" x14ac:dyDescent="0.2">
      <c r="F741" s="258">
        <f t="shared" si="40"/>
        <v>0</v>
      </c>
      <c r="G741" s="258">
        <f t="shared" si="40"/>
        <v>0</v>
      </c>
      <c r="AZ741" s="293">
        <f t="shared" si="38"/>
        <v>0</v>
      </c>
      <c r="BA741" s="293">
        <f t="shared" si="39"/>
        <v>0</v>
      </c>
    </row>
    <row r="742" spans="6:53" x14ac:dyDescent="0.2">
      <c r="F742" s="258">
        <f t="shared" si="40"/>
        <v>0</v>
      </c>
      <c r="G742" s="258">
        <f t="shared" si="40"/>
        <v>0</v>
      </c>
      <c r="AZ742" s="293">
        <f t="shared" si="38"/>
        <v>0</v>
      </c>
      <c r="BA742" s="293">
        <f t="shared" si="39"/>
        <v>0</v>
      </c>
    </row>
    <row r="743" spans="6:53" x14ac:dyDescent="0.2">
      <c r="F743" s="258">
        <f t="shared" si="40"/>
        <v>0</v>
      </c>
      <c r="G743" s="258">
        <f t="shared" si="40"/>
        <v>0</v>
      </c>
      <c r="AZ743" s="293">
        <f t="shared" si="38"/>
        <v>0</v>
      </c>
      <c r="BA743" s="293">
        <f t="shared" si="39"/>
        <v>0</v>
      </c>
    </row>
    <row r="744" spans="6:53" x14ac:dyDescent="0.2">
      <c r="F744" s="258">
        <f t="shared" si="40"/>
        <v>0</v>
      </c>
      <c r="G744" s="258">
        <f t="shared" si="40"/>
        <v>0</v>
      </c>
      <c r="AZ744" s="293">
        <f t="shared" si="38"/>
        <v>0</v>
      </c>
      <c r="BA744" s="293">
        <f t="shared" si="39"/>
        <v>0</v>
      </c>
    </row>
    <row r="745" spans="6:53" x14ac:dyDescent="0.2">
      <c r="F745" s="258">
        <f t="shared" si="40"/>
        <v>0</v>
      </c>
      <c r="G745" s="258">
        <f t="shared" si="40"/>
        <v>0</v>
      </c>
      <c r="AZ745" s="293">
        <f t="shared" si="38"/>
        <v>0</v>
      </c>
      <c r="BA745" s="293">
        <f t="shared" si="39"/>
        <v>0</v>
      </c>
    </row>
    <row r="746" spans="6:53" x14ac:dyDescent="0.2">
      <c r="F746" s="258">
        <f t="shared" si="40"/>
        <v>0</v>
      </c>
      <c r="G746" s="258">
        <f t="shared" si="40"/>
        <v>0</v>
      </c>
      <c r="AZ746" s="293">
        <f t="shared" si="38"/>
        <v>0</v>
      </c>
      <c r="BA746" s="293">
        <f t="shared" si="39"/>
        <v>0</v>
      </c>
    </row>
    <row r="747" spans="6:53" x14ac:dyDescent="0.2">
      <c r="F747" s="258">
        <f t="shared" si="40"/>
        <v>0</v>
      </c>
      <c r="G747" s="258">
        <f t="shared" si="40"/>
        <v>0</v>
      </c>
      <c r="AZ747" s="293">
        <f t="shared" si="38"/>
        <v>0</v>
      </c>
      <c r="BA747" s="293">
        <f t="shared" si="39"/>
        <v>0</v>
      </c>
    </row>
    <row r="748" spans="6:53" x14ac:dyDescent="0.2">
      <c r="F748" s="258">
        <f t="shared" si="40"/>
        <v>0</v>
      </c>
      <c r="G748" s="258">
        <f t="shared" si="40"/>
        <v>0</v>
      </c>
      <c r="AZ748" s="293">
        <f t="shared" si="38"/>
        <v>0</v>
      </c>
      <c r="BA748" s="293">
        <f t="shared" si="39"/>
        <v>0</v>
      </c>
    </row>
    <row r="749" spans="6:53" x14ac:dyDescent="0.2">
      <c r="F749" s="258">
        <f t="shared" si="40"/>
        <v>0</v>
      </c>
      <c r="G749" s="258">
        <f t="shared" si="40"/>
        <v>0</v>
      </c>
      <c r="AZ749" s="293">
        <f t="shared" si="38"/>
        <v>0</v>
      </c>
      <c r="BA749" s="293">
        <f t="shared" si="39"/>
        <v>0</v>
      </c>
    </row>
    <row r="750" spans="6:53" x14ac:dyDescent="0.2">
      <c r="F750" s="258">
        <f t="shared" si="40"/>
        <v>0</v>
      </c>
      <c r="G750" s="258">
        <f t="shared" si="40"/>
        <v>0</v>
      </c>
      <c r="AZ750" s="293">
        <f t="shared" si="38"/>
        <v>0</v>
      </c>
      <c r="BA750" s="293">
        <f t="shared" si="39"/>
        <v>0</v>
      </c>
    </row>
    <row r="751" spans="6:53" x14ac:dyDescent="0.2">
      <c r="F751" s="258">
        <f t="shared" si="40"/>
        <v>0</v>
      </c>
      <c r="G751" s="258">
        <f t="shared" si="40"/>
        <v>0</v>
      </c>
      <c r="AZ751" s="293">
        <f t="shared" si="38"/>
        <v>0</v>
      </c>
      <c r="BA751" s="293">
        <f t="shared" si="39"/>
        <v>0</v>
      </c>
    </row>
    <row r="752" spans="6:53" x14ac:dyDescent="0.2">
      <c r="F752" s="258">
        <f t="shared" si="40"/>
        <v>0</v>
      </c>
      <c r="G752" s="258">
        <f t="shared" si="40"/>
        <v>0</v>
      </c>
      <c r="AZ752" s="293">
        <f t="shared" si="38"/>
        <v>0</v>
      </c>
      <c r="BA752" s="293">
        <f t="shared" si="39"/>
        <v>0</v>
      </c>
    </row>
    <row r="753" spans="6:53" x14ac:dyDescent="0.2">
      <c r="F753" s="258">
        <f t="shared" si="40"/>
        <v>0</v>
      </c>
      <c r="G753" s="258">
        <f t="shared" si="40"/>
        <v>0</v>
      </c>
      <c r="AZ753" s="293">
        <f t="shared" si="38"/>
        <v>0</v>
      </c>
      <c r="BA753" s="293">
        <f t="shared" si="39"/>
        <v>0</v>
      </c>
    </row>
    <row r="754" spans="6:53" x14ac:dyDescent="0.2">
      <c r="F754" s="258">
        <f t="shared" si="40"/>
        <v>0</v>
      </c>
      <c r="G754" s="258">
        <f t="shared" si="40"/>
        <v>0</v>
      </c>
      <c r="AZ754" s="293">
        <f t="shared" si="38"/>
        <v>0</v>
      </c>
      <c r="BA754" s="293">
        <f t="shared" si="39"/>
        <v>0</v>
      </c>
    </row>
    <row r="755" spans="6:53" x14ac:dyDescent="0.2">
      <c r="F755" s="258">
        <f t="shared" si="40"/>
        <v>0</v>
      </c>
      <c r="G755" s="258">
        <f t="shared" si="40"/>
        <v>0</v>
      </c>
      <c r="AZ755" s="293">
        <f t="shared" si="38"/>
        <v>0</v>
      </c>
      <c r="BA755" s="293">
        <f t="shared" si="39"/>
        <v>0</v>
      </c>
    </row>
    <row r="756" spans="6:53" x14ac:dyDescent="0.2">
      <c r="F756" s="258">
        <f t="shared" si="40"/>
        <v>0</v>
      </c>
      <c r="G756" s="258">
        <f t="shared" si="40"/>
        <v>0</v>
      </c>
      <c r="AZ756" s="293">
        <f t="shared" si="38"/>
        <v>0</v>
      </c>
      <c r="BA756" s="293">
        <f t="shared" si="39"/>
        <v>0</v>
      </c>
    </row>
    <row r="757" spans="6:53" x14ac:dyDescent="0.2">
      <c r="F757" s="258">
        <f t="shared" si="40"/>
        <v>0</v>
      </c>
      <c r="G757" s="258">
        <f t="shared" si="40"/>
        <v>0</v>
      </c>
      <c r="AZ757" s="293">
        <f t="shared" si="38"/>
        <v>0</v>
      </c>
      <c r="BA757" s="293">
        <f t="shared" si="39"/>
        <v>0</v>
      </c>
    </row>
    <row r="758" spans="6:53" x14ac:dyDescent="0.2">
      <c r="F758" s="258">
        <f t="shared" si="40"/>
        <v>0</v>
      </c>
      <c r="G758" s="258">
        <f t="shared" si="40"/>
        <v>0</v>
      </c>
      <c r="AZ758" s="293">
        <f t="shared" si="38"/>
        <v>0</v>
      </c>
      <c r="BA758" s="293">
        <f t="shared" si="39"/>
        <v>0</v>
      </c>
    </row>
    <row r="759" spans="6:53" x14ac:dyDescent="0.2">
      <c r="F759" s="258">
        <f t="shared" si="40"/>
        <v>0</v>
      </c>
      <c r="G759" s="258">
        <f t="shared" si="40"/>
        <v>0</v>
      </c>
      <c r="AZ759" s="293">
        <f t="shared" si="38"/>
        <v>0</v>
      </c>
      <c r="BA759" s="293">
        <f t="shared" si="39"/>
        <v>0</v>
      </c>
    </row>
    <row r="760" spans="6:53" x14ac:dyDescent="0.2">
      <c r="F760" s="258">
        <f t="shared" si="40"/>
        <v>0</v>
      </c>
      <c r="G760" s="258">
        <f t="shared" si="40"/>
        <v>0</v>
      </c>
      <c r="AZ760" s="293">
        <f t="shared" si="38"/>
        <v>0</v>
      </c>
      <c r="BA760" s="293">
        <f t="shared" si="39"/>
        <v>0</v>
      </c>
    </row>
    <row r="761" spans="6:53" x14ac:dyDescent="0.2">
      <c r="F761" s="258">
        <f t="shared" si="40"/>
        <v>0</v>
      </c>
      <c r="G761" s="258">
        <f t="shared" si="40"/>
        <v>0</v>
      </c>
      <c r="AZ761" s="293">
        <f t="shared" si="38"/>
        <v>0</v>
      </c>
      <c r="BA761" s="293">
        <f t="shared" si="39"/>
        <v>0</v>
      </c>
    </row>
    <row r="762" spans="6:53" x14ac:dyDescent="0.2">
      <c r="F762" s="258">
        <f t="shared" si="40"/>
        <v>0</v>
      </c>
      <c r="G762" s="258">
        <f t="shared" si="40"/>
        <v>0</v>
      </c>
      <c r="AZ762" s="293">
        <f t="shared" si="38"/>
        <v>0</v>
      </c>
      <c r="BA762" s="293">
        <f t="shared" si="39"/>
        <v>0</v>
      </c>
    </row>
    <row r="763" spans="6:53" x14ac:dyDescent="0.2">
      <c r="F763" s="258">
        <f t="shared" si="40"/>
        <v>0</v>
      </c>
      <c r="G763" s="258">
        <f t="shared" si="40"/>
        <v>0</v>
      </c>
      <c r="AZ763" s="293">
        <f t="shared" si="38"/>
        <v>0</v>
      </c>
      <c r="BA763" s="293">
        <f t="shared" si="39"/>
        <v>0</v>
      </c>
    </row>
    <row r="764" spans="6:53" x14ac:dyDescent="0.2">
      <c r="F764" s="258">
        <f t="shared" si="40"/>
        <v>0</v>
      </c>
      <c r="G764" s="258">
        <f t="shared" si="40"/>
        <v>0</v>
      </c>
      <c r="AZ764" s="293">
        <f t="shared" si="38"/>
        <v>0</v>
      </c>
      <c r="BA764" s="293">
        <f t="shared" si="39"/>
        <v>0</v>
      </c>
    </row>
    <row r="765" spans="6:53" x14ac:dyDescent="0.2">
      <c r="F765" s="258">
        <f t="shared" si="40"/>
        <v>0</v>
      </c>
      <c r="G765" s="258">
        <f t="shared" si="40"/>
        <v>0</v>
      </c>
      <c r="AZ765" s="293">
        <f t="shared" si="38"/>
        <v>0</v>
      </c>
      <c r="BA765" s="293">
        <f t="shared" si="39"/>
        <v>0</v>
      </c>
    </row>
    <row r="766" spans="6:53" x14ac:dyDescent="0.2">
      <c r="F766" s="258">
        <f t="shared" si="40"/>
        <v>0</v>
      </c>
      <c r="G766" s="258">
        <f t="shared" si="40"/>
        <v>0</v>
      </c>
      <c r="AZ766" s="293">
        <f t="shared" si="38"/>
        <v>0</v>
      </c>
      <c r="BA766" s="293">
        <f t="shared" si="39"/>
        <v>0</v>
      </c>
    </row>
    <row r="767" spans="6:53" x14ac:dyDescent="0.2">
      <c r="F767" s="258">
        <f t="shared" si="40"/>
        <v>0</v>
      </c>
      <c r="G767" s="258">
        <f t="shared" si="40"/>
        <v>0</v>
      </c>
      <c r="AZ767" s="293">
        <f t="shared" si="38"/>
        <v>0</v>
      </c>
      <c r="BA767" s="293">
        <f t="shared" si="39"/>
        <v>0</v>
      </c>
    </row>
    <row r="768" spans="6:53" x14ac:dyDescent="0.2">
      <c r="F768" s="258">
        <f t="shared" si="40"/>
        <v>0</v>
      </c>
      <c r="G768" s="258">
        <f t="shared" si="40"/>
        <v>0</v>
      </c>
      <c r="AZ768" s="293">
        <f t="shared" si="38"/>
        <v>0</v>
      </c>
      <c r="BA768" s="293">
        <f t="shared" si="39"/>
        <v>0</v>
      </c>
    </row>
    <row r="769" spans="6:53" x14ac:dyDescent="0.2">
      <c r="F769" s="258">
        <f t="shared" si="40"/>
        <v>0</v>
      </c>
      <c r="G769" s="258">
        <f t="shared" si="40"/>
        <v>0</v>
      </c>
      <c r="AZ769" s="293">
        <f t="shared" si="38"/>
        <v>0</v>
      </c>
      <c r="BA769" s="293">
        <f t="shared" si="39"/>
        <v>0</v>
      </c>
    </row>
    <row r="770" spans="6:53" x14ac:dyDescent="0.2">
      <c r="F770" s="258">
        <f t="shared" si="40"/>
        <v>0</v>
      </c>
      <c r="G770" s="258">
        <f t="shared" si="40"/>
        <v>0</v>
      </c>
      <c r="AZ770" s="293">
        <f t="shared" si="38"/>
        <v>0</v>
      </c>
      <c r="BA770" s="293">
        <f t="shared" si="39"/>
        <v>0</v>
      </c>
    </row>
    <row r="771" spans="6:53" x14ac:dyDescent="0.2">
      <c r="F771" s="258">
        <f t="shared" si="40"/>
        <v>0</v>
      </c>
      <c r="G771" s="258">
        <f t="shared" si="40"/>
        <v>0</v>
      </c>
      <c r="AZ771" s="293">
        <f t="shared" si="38"/>
        <v>0</v>
      </c>
      <c r="BA771" s="293">
        <f t="shared" si="39"/>
        <v>0</v>
      </c>
    </row>
    <row r="772" spans="6:53" x14ac:dyDescent="0.2">
      <c r="F772" s="258">
        <f t="shared" si="40"/>
        <v>0</v>
      </c>
      <c r="G772" s="258">
        <f t="shared" si="40"/>
        <v>0</v>
      </c>
      <c r="AZ772" s="293">
        <f t="shared" si="38"/>
        <v>0</v>
      </c>
      <c r="BA772" s="293">
        <f t="shared" si="39"/>
        <v>0</v>
      </c>
    </row>
    <row r="773" spans="6:53" x14ac:dyDescent="0.2">
      <c r="F773" s="258">
        <f t="shared" si="40"/>
        <v>0</v>
      </c>
      <c r="G773" s="258">
        <f t="shared" si="40"/>
        <v>0</v>
      </c>
      <c r="AZ773" s="293">
        <f t="shared" si="38"/>
        <v>0</v>
      </c>
      <c r="BA773" s="293">
        <f t="shared" si="39"/>
        <v>0</v>
      </c>
    </row>
    <row r="774" spans="6:53" x14ac:dyDescent="0.2">
      <c r="F774" s="258">
        <f t="shared" si="40"/>
        <v>0</v>
      </c>
      <c r="G774" s="258">
        <f t="shared" si="40"/>
        <v>0</v>
      </c>
      <c r="AZ774" s="293">
        <f t="shared" si="38"/>
        <v>0</v>
      </c>
      <c r="BA774" s="293">
        <f t="shared" si="39"/>
        <v>0</v>
      </c>
    </row>
    <row r="775" spans="6:53" x14ac:dyDescent="0.2">
      <c r="F775" s="258">
        <f t="shared" si="40"/>
        <v>0</v>
      </c>
      <c r="G775" s="258">
        <f t="shared" si="40"/>
        <v>0</v>
      </c>
      <c r="AZ775" s="293">
        <f t="shared" si="38"/>
        <v>0</v>
      </c>
      <c r="BA775" s="293">
        <f t="shared" si="39"/>
        <v>0</v>
      </c>
    </row>
    <row r="776" spans="6:53" x14ac:dyDescent="0.2">
      <c r="F776" s="258">
        <f t="shared" si="40"/>
        <v>0</v>
      </c>
      <c r="G776" s="258">
        <f t="shared" si="40"/>
        <v>0</v>
      </c>
      <c r="AZ776" s="293">
        <f t="shared" si="38"/>
        <v>0</v>
      </c>
      <c r="BA776" s="293">
        <f t="shared" si="39"/>
        <v>0</v>
      </c>
    </row>
    <row r="777" spans="6:53" x14ac:dyDescent="0.2">
      <c r="F777" s="258">
        <f t="shared" si="40"/>
        <v>0</v>
      </c>
      <c r="G777" s="258">
        <f t="shared" si="40"/>
        <v>0</v>
      </c>
      <c r="AZ777" s="293">
        <f t="shared" si="38"/>
        <v>0</v>
      </c>
      <c r="BA777" s="293">
        <f t="shared" si="39"/>
        <v>0</v>
      </c>
    </row>
    <row r="778" spans="6:53" x14ac:dyDescent="0.2">
      <c r="F778" s="258">
        <f t="shared" si="40"/>
        <v>0</v>
      </c>
      <c r="G778" s="258">
        <f t="shared" si="40"/>
        <v>0</v>
      </c>
      <c r="AZ778" s="293">
        <f t="shared" si="38"/>
        <v>0</v>
      </c>
      <c r="BA778" s="293">
        <f t="shared" si="39"/>
        <v>0</v>
      </c>
    </row>
    <row r="779" spans="6:53" x14ac:dyDescent="0.2">
      <c r="F779" s="258">
        <f t="shared" si="40"/>
        <v>0</v>
      </c>
      <c r="G779" s="258">
        <f t="shared" si="40"/>
        <v>0</v>
      </c>
      <c r="AZ779" s="293">
        <f t="shared" si="38"/>
        <v>0</v>
      </c>
      <c r="BA779" s="293">
        <f t="shared" si="39"/>
        <v>0</v>
      </c>
    </row>
    <row r="780" spans="6:53" x14ac:dyDescent="0.2">
      <c r="F780" s="258">
        <f t="shared" si="40"/>
        <v>0</v>
      </c>
      <c r="G780" s="258">
        <f t="shared" si="40"/>
        <v>0</v>
      </c>
      <c r="AZ780" s="293">
        <f t="shared" si="38"/>
        <v>0</v>
      </c>
      <c r="BA780" s="293">
        <f t="shared" si="39"/>
        <v>0</v>
      </c>
    </row>
    <row r="781" spans="6:53" x14ac:dyDescent="0.2">
      <c r="F781" s="258">
        <f t="shared" si="40"/>
        <v>0</v>
      </c>
      <c r="G781" s="258">
        <f t="shared" si="40"/>
        <v>0</v>
      </c>
      <c r="AZ781" s="293">
        <f t="shared" si="38"/>
        <v>0</v>
      </c>
      <c r="BA781" s="293">
        <f t="shared" si="39"/>
        <v>0</v>
      </c>
    </row>
    <row r="782" spans="6:53" x14ac:dyDescent="0.2">
      <c r="F782" s="258">
        <f t="shared" si="40"/>
        <v>0</v>
      </c>
      <c r="G782" s="258">
        <f t="shared" si="40"/>
        <v>0</v>
      </c>
      <c r="AZ782" s="293">
        <f t="shared" ref="AZ782:AZ845" si="41">B782</f>
        <v>0</v>
      </c>
      <c r="BA782" s="293">
        <f t="shared" ref="BA782:BA845" si="42">C782</f>
        <v>0</v>
      </c>
    </row>
    <row r="783" spans="6:53" x14ac:dyDescent="0.2">
      <c r="F783" s="258">
        <f t="shared" si="40"/>
        <v>0</v>
      </c>
      <c r="G783" s="258">
        <f t="shared" si="40"/>
        <v>0</v>
      </c>
      <c r="AZ783" s="293">
        <f t="shared" si="41"/>
        <v>0</v>
      </c>
      <c r="BA783" s="293">
        <f t="shared" si="42"/>
        <v>0</v>
      </c>
    </row>
    <row r="784" spans="6:53" x14ac:dyDescent="0.2">
      <c r="F784" s="258">
        <f t="shared" si="40"/>
        <v>0</v>
      </c>
      <c r="G784" s="258">
        <f t="shared" si="40"/>
        <v>0</v>
      </c>
      <c r="AZ784" s="293">
        <f t="shared" si="41"/>
        <v>0</v>
      </c>
      <c r="BA784" s="293">
        <f t="shared" si="42"/>
        <v>0</v>
      </c>
    </row>
    <row r="785" spans="6:53" x14ac:dyDescent="0.2">
      <c r="F785" s="258">
        <f t="shared" si="40"/>
        <v>0</v>
      </c>
      <c r="G785" s="258">
        <f t="shared" si="40"/>
        <v>0</v>
      </c>
      <c r="AZ785" s="293">
        <f t="shared" si="41"/>
        <v>0</v>
      </c>
      <c r="BA785" s="293">
        <f t="shared" si="42"/>
        <v>0</v>
      </c>
    </row>
    <row r="786" spans="6:53" x14ac:dyDescent="0.2">
      <c r="F786" s="258">
        <f t="shared" si="40"/>
        <v>0</v>
      </c>
      <c r="G786" s="258">
        <f t="shared" si="40"/>
        <v>0</v>
      </c>
      <c r="AZ786" s="293">
        <f t="shared" si="41"/>
        <v>0</v>
      </c>
      <c r="BA786" s="293">
        <f t="shared" si="42"/>
        <v>0</v>
      </c>
    </row>
    <row r="787" spans="6:53" x14ac:dyDescent="0.2">
      <c r="F787" s="258">
        <f t="shared" si="40"/>
        <v>0</v>
      </c>
      <c r="G787" s="258">
        <f t="shared" si="40"/>
        <v>0</v>
      </c>
      <c r="AZ787" s="293">
        <f t="shared" si="41"/>
        <v>0</v>
      </c>
      <c r="BA787" s="293">
        <f t="shared" si="42"/>
        <v>0</v>
      </c>
    </row>
    <row r="788" spans="6:53" x14ac:dyDescent="0.2">
      <c r="F788" s="258">
        <f t="shared" si="40"/>
        <v>0</v>
      </c>
      <c r="G788" s="258">
        <f t="shared" si="40"/>
        <v>0</v>
      </c>
      <c r="AZ788" s="293">
        <f t="shared" si="41"/>
        <v>0</v>
      </c>
      <c r="BA788" s="293">
        <f t="shared" si="42"/>
        <v>0</v>
      </c>
    </row>
    <row r="789" spans="6:53" x14ac:dyDescent="0.2">
      <c r="F789" s="258">
        <f t="shared" si="40"/>
        <v>0</v>
      </c>
      <c r="G789" s="258">
        <f t="shared" si="40"/>
        <v>0</v>
      </c>
      <c r="AZ789" s="293">
        <f t="shared" si="41"/>
        <v>0</v>
      </c>
      <c r="BA789" s="293">
        <f t="shared" si="42"/>
        <v>0</v>
      </c>
    </row>
    <row r="790" spans="6:53" x14ac:dyDescent="0.2">
      <c r="F790" s="258">
        <f t="shared" si="40"/>
        <v>0</v>
      </c>
      <c r="G790" s="258">
        <f t="shared" si="40"/>
        <v>0</v>
      </c>
      <c r="AZ790" s="293">
        <f t="shared" si="41"/>
        <v>0</v>
      </c>
      <c r="BA790" s="293">
        <f t="shared" si="42"/>
        <v>0</v>
      </c>
    </row>
    <row r="791" spans="6:53" x14ac:dyDescent="0.2">
      <c r="F791" s="258">
        <f t="shared" si="40"/>
        <v>0</v>
      </c>
      <c r="G791" s="258">
        <f t="shared" si="40"/>
        <v>0</v>
      </c>
      <c r="AZ791" s="293">
        <f t="shared" si="41"/>
        <v>0</v>
      </c>
      <c r="BA791" s="293">
        <f t="shared" si="42"/>
        <v>0</v>
      </c>
    </row>
    <row r="792" spans="6:53" x14ac:dyDescent="0.2">
      <c r="F792" s="258">
        <f t="shared" si="40"/>
        <v>0</v>
      </c>
      <c r="G792" s="258">
        <f t="shared" si="40"/>
        <v>0</v>
      </c>
      <c r="AZ792" s="293">
        <f t="shared" si="41"/>
        <v>0</v>
      </c>
      <c r="BA792" s="293">
        <f t="shared" si="42"/>
        <v>0</v>
      </c>
    </row>
    <row r="793" spans="6:53" x14ac:dyDescent="0.2">
      <c r="F793" s="258">
        <f t="shared" si="40"/>
        <v>0</v>
      </c>
      <c r="G793" s="258">
        <f t="shared" si="40"/>
        <v>0</v>
      </c>
      <c r="AZ793" s="293">
        <f t="shared" si="41"/>
        <v>0</v>
      </c>
      <c r="BA793" s="293">
        <f t="shared" si="42"/>
        <v>0</v>
      </c>
    </row>
    <row r="794" spans="6:53" x14ac:dyDescent="0.2">
      <c r="F794" s="258">
        <f t="shared" si="40"/>
        <v>0</v>
      </c>
      <c r="G794" s="258">
        <f t="shared" si="40"/>
        <v>0</v>
      </c>
      <c r="AZ794" s="293">
        <f t="shared" si="41"/>
        <v>0</v>
      </c>
      <c r="BA794" s="293">
        <f t="shared" si="42"/>
        <v>0</v>
      </c>
    </row>
    <row r="795" spans="6:53" x14ac:dyDescent="0.2">
      <c r="F795" s="258">
        <f t="shared" si="40"/>
        <v>0</v>
      </c>
      <c r="G795" s="258">
        <f t="shared" si="40"/>
        <v>0</v>
      </c>
      <c r="AZ795" s="293">
        <f t="shared" si="41"/>
        <v>0</v>
      </c>
      <c r="BA795" s="293">
        <f t="shared" si="42"/>
        <v>0</v>
      </c>
    </row>
    <row r="796" spans="6:53" x14ac:dyDescent="0.2">
      <c r="F796" s="258">
        <f t="shared" si="40"/>
        <v>0</v>
      </c>
      <c r="G796" s="258">
        <f t="shared" si="40"/>
        <v>0</v>
      </c>
      <c r="AZ796" s="293">
        <f t="shared" si="41"/>
        <v>0</v>
      </c>
      <c r="BA796" s="293">
        <f t="shared" si="42"/>
        <v>0</v>
      </c>
    </row>
    <row r="797" spans="6:53" x14ac:dyDescent="0.2">
      <c r="F797" s="258">
        <f t="shared" ref="F797:G860" si="43">SUMIF($M$1:$AU$1,F$1,$M797:$AU797)</f>
        <v>0</v>
      </c>
      <c r="G797" s="258">
        <f t="shared" si="43"/>
        <v>0</v>
      </c>
      <c r="AZ797" s="293">
        <f t="shared" si="41"/>
        <v>0</v>
      </c>
      <c r="BA797" s="293">
        <f t="shared" si="42"/>
        <v>0</v>
      </c>
    </row>
    <row r="798" spans="6:53" x14ac:dyDescent="0.2">
      <c r="F798" s="258">
        <f t="shared" si="43"/>
        <v>0</v>
      </c>
      <c r="G798" s="258">
        <f t="shared" si="43"/>
        <v>0</v>
      </c>
      <c r="AZ798" s="293">
        <f t="shared" si="41"/>
        <v>0</v>
      </c>
      <c r="BA798" s="293">
        <f t="shared" si="42"/>
        <v>0</v>
      </c>
    </row>
    <row r="799" spans="6:53" x14ac:dyDescent="0.2">
      <c r="F799" s="258">
        <f t="shared" si="43"/>
        <v>0</v>
      </c>
      <c r="G799" s="258">
        <f t="shared" si="43"/>
        <v>0</v>
      </c>
      <c r="AZ799" s="293">
        <f t="shared" si="41"/>
        <v>0</v>
      </c>
      <c r="BA799" s="293">
        <f t="shared" si="42"/>
        <v>0</v>
      </c>
    </row>
    <row r="800" spans="6:53" x14ac:dyDescent="0.2">
      <c r="F800" s="258">
        <f t="shared" si="43"/>
        <v>0</v>
      </c>
      <c r="G800" s="258">
        <f t="shared" si="43"/>
        <v>0</v>
      </c>
      <c r="AZ800" s="293">
        <f t="shared" si="41"/>
        <v>0</v>
      </c>
      <c r="BA800" s="293">
        <f t="shared" si="42"/>
        <v>0</v>
      </c>
    </row>
    <row r="801" spans="6:53" x14ac:dyDescent="0.2">
      <c r="F801" s="258">
        <f t="shared" si="43"/>
        <v>0</v>
      </c>
      <c r="G801" s="258">
        <f t="shared" si="43"/>
        <v>0</v>
      </c>
      <c r="AZ801" s="293">
        <f t="shared" si="41"/>
        <v>0</v>
      </c>
      <c r="BA801" s="293">
        <f t="shared" si="42"/>
        <v>0</v>
      </c>
    </row>
    <row r="802" spans="6:53" x14ac:dyDescent="0.2">
      <c r="F802" s="258">
        <f t="shared" si="43"/>
        <v>0</v>
      </c>
      <c r="G802" s="258">
        <f t="shared" si="43"/>
        <v>0</v>
      </c>
      <c r="AZ802" s="293">
        <f t="shared" si="41"/>
        <v>0</v>
      </c>
      <c r="BA802" s="293">
        <f t="shared" si="42"/>
        <v>0</v>
      </c>
    </row>
    <row r="803" spans="6:53" x14ac:dyDescent="0.2">
      <c r="F803" s="258">
        <f t="shared" si="43"/>
        <v>0</v>
      </c>
      <c r="G803" s="258">
        <f t="shared" si="43"/>
        <v>0</v>
      </c>
      <c r="AZ803" s="293">
        <f t="shared" si="41"/>
        <v>0</v>
      </c>
      <c r="BA803" s="293">
        <f t="shared" si="42"/>
        <v>0</v>
      </c>
    </row>
    <row r="804" spans="6:53" x14ac:dyDescent="0.2">
      <c r="F804" s="258">
        <f t="shared" si="43"/>
        <v>0</v>
      </c>
      <c r="G804" s="258">
        <f t="shared" si="43"/>
        <v>0</v>
      </c>
      <c r="AZ804" s="293">
        <f t="shared" si="41"/>
        <v>0</v>
      </c>
      <c r="BA804" s="293">
        <f t="shared" si="42"/>
        <v>0</v>
      </c>
    </row>
    <row r="805" spans="6:53" x14ac:dyDescent="0.2">
      <c r="F805" s="258">
        <f t="shared" si="43"/>
        <v>0</v>
      </c>
      <c r="G805" s="258">
        <f t="shared" si="43"/>
        <v>0</v>
      </c>
      <c r="AZ805" s="293">
        <f t="shared" si="41"/>
        <v>0</v>
      </c>
      <c r="BA805" s="293">
        <f t="shared" si="42"/>
        <v>0</v>
      </c>
    </row>
    <row r="806" spans="6:53" x14ac:dyDescent="0.2">
      <c r="F806" s="258">
        <f t="shared" si="43"/>
        <v>0</v>
      </c>
      <c r="G806" s="258">
        <f t="shared" si="43"/>
        <v>0</v>
      </c>
      <c r="AZ806" s="293">
        <f t="shared" si="41"/>
        <v>0</v>
      </c>
      <c r="BA806" s="293">
        <f t="shared" si="42"/>
        <v>0</v>
      </c>
    </row>
    <row r="807" spans="6:53" x14ac:dyDescent="0.2">
      <c r="F807" s="258">
        <f t="shared" si="43"/>
        <v>0</v>
      </c>
      <c r="G807" s="258">
        <f t="shared" si="43"/>
        <v>0</v>
      </c>
      <c r="AZ807" s="293">
        <f t="shared" si="41"/>
        <v>0</v>
      </c>
      <c r="BA807" s="293">
        <f t="shared" si="42"/>
        <v>0</v>
      </c>
    </row>
    <row r="808" spans="6:53" x14ac:dyDescent="0.2">
      <c r="F808" s="258">
        <f t="shared" si="43"/>
        <v>0</v>
      </c>
      <c r="G808" s="258">
        <f t="shared" si="43"/>
        <v>0</v>
      </c>
      <c r="AZ808" s="293">
        <f t="shared" si="41"/>
        <v>0</v>
      </c>
      <c r="BA808" s="293">
        <f t="shared" si="42"/>
        <v>0</v>
      </c>
    </row>
    <row r="809" spans="6:53" x14ac:dyDescent="0.2">
      <c r="F809" s="258">
        <f t="shared" si="43"/>
        <v>0</v>
      </c>
      <c r="G809" s="258">
        <f t="shared" si="43"/>
        <v>0</v>
      </c>
      <c r="AZ809" s="293">
        <f t="shared" si="41"/>
        <v>0</v>
      </c>
      <c r="BA809" s="293">
        <f t="shared" si="42"/>
        <v>0</v>
      </c>
    </row>
    <row r="810" spans="6:53" x14ac:dyDescent="0.2">
      <c r="F810" s="258">
        <f t="shared" si="43"/>
        <v>0</v>
      </c>
      <c r="G810" s="258">
        <f t="shared" si="43"/>
        <v>0</v>
      </c>
      <c r="AZ810" s="293">
        <f t="shared" si="41"/>
        <v>0</v>
      </c>
      <c r="BA810" s="293">
        <f t="shared" si="42"/>
        <v>0</v>
      </c>
    </row>
    <row r="811" spans="6:53" x14ac:dyDescent="0.2">
      <c r="F811" s="258">
        <f t="shared" si="43"/>
        <v>0</v>
      </c>
      <c r="G811" s="258">
        <f t="shared" si="43"/>
        <v>0</v>
      </c>
      <c r="AZ811" s="293">
        <f t="shared" si="41"/>
        <v>0</v>
      </c>
      <c r="BA811" s="293">
        <f t="shared" si="42"/>
        <v>0</v>
      </c>
    </row>
    <row r="812" spans="6:53" x14ac:dyDescent="0.2">
      <c r="F812" s="258">
        <f t="shared" si="43"/>
        <v>0</v>
      </c>
      <c r="G812" s="258">
        <f t="shared" si="43"/>
        <v>0</v>
      </c>
      <c r="AZ812" s="293">
        <f t="shared" si="41"/>
        <v>0</v>
      </c>
      <c r="BA812" s="293">
        <f t="shared" si="42"/>
        <v>0</v>
      </c>
    </row>
    <row r="813" spans="6:53" x14ac:dyDescent="0.2">
      <c r="F813" s="258">
        <f t="shared" si="43"/>
        <v>0</v>
      </c>
      <c r="G813" s="258">
        <f t="shared" si="43"/>
        <v>0</v>
      </c>
      <c r="AZ813" s="293">
        <f t="shared" si="41"/>
        <v>0</v>
      </c>
      <c r="BA813" s="293">
        <f t="shared" si="42"/>
        <v>0</v>
      </c>
    </row>
    <row r="814" spans="6:53" x14ac:dyDescent="0.2">
      <c r="F814" s="258">
        <f t="shared" si="43"/>
        <v>0</v>
      </c>
      <c r="G814" s="258">
        <f t="shared" si="43"/>
        <v>0</v>
      </c>
      <c r="AZ814" s="293">
        <f t="shared" si="41"/>
        <v>0</v>
      </c>
      <c r="BA814" s="293">
        <f t="shared" si="42"/>
        <v>0</v>
      </c>
    </row>
    <row r="815" spans="6:53" x14ac:dyDescent="0.2">
      <c r="F815" s="258">
        <f t="shared" si="43"/>
        <v>0</v>
      </c>
      <c r="G815" s="258">
        <f t="shared" si="43"/>
        <v>0</v>
      </c>
      <c r="AZ815" s="293">
        <f t="shared" si="41"/>
        <v>0</v>
      </c>
      <c r="BA815" s="293">
        <f t="shared" si="42"/>
        <v>0</v>
      </c>
    </row>
    <row r="816" spans="6:53" x14ac:dyDescent="0.2">
      <c r="F816" s="258">
        <f t="shared" si="43"/>
        <v>0</v>
      </c>
      <c r="G816" s="258">
        <f t="shared" si="43"/>
        <v>0</v>
      </c>
      <c r="AZ816" s="293">
        <f t="shared" si="41"/>
        <v>0</v>
      </c>
      <c r="BA816" s="293">
        <f t="shared" si="42"/>
        <v>0</v>
      </c>
    </row>
    <row r="817" spans="6:53" x14ac:dyDescent="0.2">
      <c r="F817" s="258">
        <f t="shared" si="43"/>
        <v>0</v>
      </c>
      <c r="G817" s="258">
        <f t="shared" si="43"/>
        <v>0</v>
      </c>
      <c r="AZ817" s="293">
        <f t="shared" si="41"/>
        <v>0</v>
      </c>
      <c r="BA817" s="293">
        <f t="shared" si="42"/>
        <v>0</v>
      </c>
    </row>
    <row r="818" spans="6:53" x14ac:dyDescent="0.2">
      <c r="F818" s="258">
        <f t="shared" si="43"/>
        <v>0</v>
      </c>
      <c r="G818" s="258">
        <f t="shared" si="43"/>
        <v>0</v>
      </c>
      <c r="AZ818" s="293">
        <f t="shared" si="41"/>
        <v>0</v>
      </c>
      <c r="BA818" s="293">
        <f t="shared" si="42"/>
        <v>0</v>
      </c>
    </row>
    <row r="819" spans="6:53" x14ac:dyDescent="0.2">
      <c r="F819" s="258">
        <f t="shared" si="43"/>
        <v>0</v>
      </c>
      <c r="G819" s="258">
        <f t="shared" si="43"/>
        <v>0</v>
      </c>
      <c r="AZ819" s="293">
        <f t="shared" si="41"/>
        <v>0</v>
      </c>
      <c r="BA819" s="293">
        <f t="shared" si="42"/>
        <v>0</v>
      </c>
    </row>
    <row r="820" spans="6:53" x14ac:dyDescent="0.2">
      <c r="F820" s="258">
        <f t="shared" si="43"/>
        <v>0</v>
      </c>
      <c r="G820" s="258">
        <f t="shared" si="43"/>
        <v>0</v>
      </c>
      <c r="AZ820" s="293">
        <f t="shared" si="41"/>
        <v>0</v>
      </c>
      <c r="BA820" s="293">
        <f t="shared" si="42"/>
        <v>0</v>
      </c>
    </row>
    <row r="821" spans="6:53" x14ac:dyDescent="0.2">
      <c r="F821" s="258">
        <f t="shared" si="43"/>
        <v>0</v>
      </c>
      <c r="G821" s="258">
        <f t="shared" si="43"/>
        <v>0</v>
      </c>
      <c r="AZ821" s="293">
        <f t="shared" si="41"/>
        <v>0</v>
      </c>
      <c r="BA821" s="293">
        <f t="shared" si="42"/>
        <v>0</v>
      </c>
    </row>
    <row r="822" spans="6:53" x14ac:dyDescent="0.2">
      <c r="F822" s="258">
        <f t="shared" si="43"/>
        <v>0</v>
      </c>
      <c r="G822" s="258">
        <f t="shared" si="43"/>
        <v>0</v>
      </c>
      <c r="AZ822" s="293">
        <f t="shared" si="41"/>
        <v>0</v>
      </c>
      <c r="BA822" s="293">
        <f t="shared" si="42"/>
        <v>0</v>
      </c>
    </row>
    <row r="823" spans="6:53" x14ac:dyDescent="0.2">
      <c r="F823" s="258">
        <f t="shared" si="43"/>
        <v>0</v>
      </c>
      <c r="G823" s="258">
        <f t="shared" si="43"/>
        <v>0</v>
      </c>
      <c r="AZ823" s="293">
        <f t="shared" si="41"/>
        <v>0</v>
      </c>
      <c r="BA823" s="293">
        <f t="shared" si="42"/>
        <v>0</v>
      </c>
    </row>
    <row r="824" spans="6:53" x14ac:dyDescent="0.2">
      <c r="F824" s="258">
        <f t="shared" si="43"/>
        <v>0</v>
      </c>
      <c r="G824" s="258">
        <f t="shared" si="43"/>
        <v>0</v>
      </c>
      <c r="AZ824" s="293">
        <f t="shared" si="41"/>
        <v>0</v>
      </c>
      <c r="BA824" s="293">
        <f t="shared" si="42"/>
        <v>0</v>
      </c>
    </row>
    <row r="825" spans="6:53" x14ac:dyDescent="0.2">
      <c r="F825" s="258">
        <f t="shared" si="43"/>
        <v>0</v>
      </c>
      <c r="G825" s="258">
        <f t="shared" si="43"/>
        <v>0</v>
      </c>
      <c r="AZ825" s="293">
        <f t="shared" si="41"/>
        <v>0</v>
      </c>
      <c r="BA825" s="293">
        <f t="shared" si="42"/>
        <v>0</v>
      </c>
    </row>
    <row r="826" spans="6:53" x14ac:dyDescent="0.2">
      <c r="F826" s="258">
        <f t="shared" si="43"/>
        <v>0</v>
      </c>
      <c r="G826" s="258">
        <f t="shared" si="43"/>
        <v>0</v>
      </c>
      <c r="AZ826" s="293">
        <f t="shared" si="41"/>
        <v>0</v>
      </c>
      <c r="BA826" s="293">
        <f t="shared" si="42"/>
        <v>0</v>
      </c>
    </row>
    <row r="827" spans="6:53" x14ac:dyDescent="0.2">
      <c r="F827" s="258">
        <f t="shared" si="43"/>
        <v>0</v>
      </c>
      <c r="G827" s="258">
        <f t="shared" si="43"/>
        <v>0</v>
      </c>
      <c r="AZ827" s="293">
        <f t="shared" si="41"/>
        <v>0</v>
      </c>
      <c r="BA827" s="293">
        <f t="shared" si="42"/>
        <v>0</v>
      </c>
    </row>
    <row r="828" spans="6:53" x14ac:dyDescent="0.2">
      <c r="F828" s="258">
        <f t="shared" si="43"/>
        <v>0</v>
      </c>
      <c r="G828" s="258">
        <f t="shared" si="43"/>
        <v>0</v>
      </c>
      <c r="AZ828" s="293">
        <f t="shared" si="41"/>
        <v>0</v>
      </c>
      <c r="BA828" s="293">
        <f t="shared" si="42"/>
        <v>0</v>
      </c>
    </row>
    <row r="829" spans="6:53" x14ac:dyDescent="0.2">
      <c r="F829" s="258">
        <f t="shared" si="43"/>
        <v>0</v>
      </c>
      <c r="G829" s="258">
        <f t="shared" si="43"/>
        <v>0</v>
      </c>
      <c r="AZ829" s="293">
        <f t="shared" si="41"/>
        <v>0</v>
      </c>
      <c r="BA829" s="293">
        <f t="shared" si="42"/>
        <v>0</v>
      </c>
    </row>
    <row r="830" spans="6:53" x14ac:dyDescent="0.2">
      <c r="F830" s="258">
        <f t="shared" si="43"/>
        <v>0</v>
      </c>
      <c r="G830" s="258">
        <f t="shared" si="43"/>
        <v>0</v>
      </c>
      <c r="AZ830" s="293">
        <f t="shared" si="41"/>
        <v>0</v>
      </c>
      <c r="BA830" s="293">
        <f t="shared" si="42"/>
        <v>0</v>
      </c>
    </row>
    <row r="831" spans="6:53" x14ac:dyDescent="0.2">
      <c r="F831" s="258">
        <f t="shared" si="43"/>
        <v>0</v>
      </c>
      <c r="G831" s="258">
        <f t="shared" si="43"/>
        <v>0</v>
      </c>
      <c r="AZ831" s="293">
        <f t="shared" si="41"/>
        <v>0</v>
      </c>
      <c r="BA831" s="293">
        <f t="shared" si="42"/>
        <v>0</v>
      </c>
    </row>
    <row r="832" spans="6:53" x14ac:dyDescent="0.2">
      <c r="F832" s="258">
        <f t="shared" si="43"/>
        <v>0</v>
      </c>
      <c r="G832" s="258">
        <f t="shared" si="43"/>
        <v>0</v>
      </c>
      <c r="AZ832" s="293">
        <f t="shared" si="41"/>
        <v>0</v>
      </c>
      <c r="BA832" s="293">
        <f t="shared" si="42"/>
        <v>0</v>
      </c>
    </row>
    <row r="833" spans="6:53" x14ac:dyDescent="0.2">
      <c r="F833" s="258">
        <f t="shared" si="43"/>
        <v>0</v>
      </c>
      <c r="G833" s="258">
        <f t="shared" si="43"/>
        <v>0</v>
      </c>
      <c r="AZ833" s="293">
        <f t="shared" si="41"/>
        <v>0</v>
      </c>
      <c r="BA833" s="293">
        <f t="shared" si="42"/>
        <v>0</v>
      </c>
    </row>
    <row r="834" spans="6:53" x14ac:dyDescent="0.2">
      <c r="F834" s="258">
        <f t="shared" si="43"/>
        <v>0</v>
      </c>
      <c r="G834" s="258">
        <f t="shared" si="43"/>
        <v>0</v>
      </c>
      <c r="AZ834" s="293">
        <f t="shared" si="41"/>
        <v>0</v>
      </c>
      <c r="BA834" s="293">
        <f t="shared" si="42"/>
        <v>0</v>
      </c>
    </row>
    <row r="835" spans="6:53" x14ac:dyDescent="0.2">
      <c r="F835" s="258">
        <f t="shared" si="43"/>
        <v>0</v>
      </c>
      <c r="G835" s="258">
        <f t="shared" si="43"/>
        <v>0</v>
      </c>
      <c r="AZ835" s="293">
        <f t="shared" si="41"/>
        <v>0</v>
      </c>
      <c r="BA835" s="293">
        <f t="shared" si="42"/>
        <v>0</v>
      </c>
    </row>
    <row r="836" spans="6:53" x14ac:dyDescent="0.2">
      <c r="F836" s="258">
        <f t="shared" si="43"/>
        <v>0</v>
      </c>
      <c r="G836" s="258">
        <f t="shared" si="43"/>
        <v>0</v>
      </c>
      <c r="AZ836" s="293">
        <f t="shared" si="41"/>
        <v>0</v>
      </c>
      <c r="BA836" s="293">
        <f t="shared" si="42"/>
        <v>0</v>
      </c>
    </row>
    <row r="837" spans="6:53" x14ac:dyDescent="0.2">
      <c r="F837" s="258">
        <f t="shared" si="43"/>
        <v>0</v>
      </c>
      <c r="G837" s="258">
        <f t="shared" si="43"/>
        <v>0</v>
      </c>
      <c r="AZ837" s="293">
        <f t="shared" si="41"/>
        <v>0</v>
      </c>
      <c r="BA837" s="293">
        <f t="shared" si="42"/>
        <v>0</v>
      </c>
    </row>
    <row r="838" spans="6:53" x14ac:dyDescent="0.2">
      <c r="F838" s="258">
        <f t="shared" si="43"/>
        <v>0</v>
      </c>
      <c r="G838" s="258">
        <f t="shared" si="43"/>
        <v>0</v>
      </c>
      <c r="AZ838" s="293">
        <f t="shared" si="41"/>
        <v>0</v>
      </c>
      <c r="BA838" s="293">
        <f t="shared" si="42"/>
        <v>0</v>
      </c>
    </row>
    <row r="839" spans="6:53" x14ac:dyDescent="0.2">
      <c r="F839" s="258">
        <f t="shared" si="43"/>
        <v>0</v>
      </c>
      <c r="G839" s="258">
        <f t="shared" si="43"/>
        <v>0</v>
      </c>
      <c r="AZ839" s="293">
        <f t="shared" si="41"/>
        <v>0</v>
      </c>
      <c r="BA839" s="293">
        <f t="shared" si="42"/>
        <v>0</v>
      </c>
    </row>
    <row r="840" spans="6:53" x14ac:dyDescent="0.2">
      <c r="F840" s="258">
        <f t="shared" si="43"/>
        <v>0</v>
      </c>
      <c r="G840" s="258">
        <f t="shared" si="43"/>
        <v>0</v>
      </c>
      <c r="AZ840" s="293">
        <f t="shared" si="41"/>
        <v>0</v>
      </c>
      <c r="BA840" s="293">
        <f t="shared" si="42"/>
        <v>0</v>
      </c>
    </row>
    <row r="841" spans="6:53" x14ac:dyDescent="0.2">
      <c r="F841" s="258">
        <f t="shared" si="43"/>
        <v>0</v>
      </c>
      <c r="G841" s="258">
        <f t="shared" si="43"/>
        <v>0</v>
      </c>
      <c r="AZ841" s="293">
        <f t="shared" si="41"/>
        <v>0</v>
      </c>
      <c r="BA841" s="293">
        <f t="shared" si="42"/>
        <v>0</v>
      </c>
    </row>
    <row r="842" spans="6:53" x14ac:dyDescent="0.2">
      <c r="F842" s="258">
        <f t="shared" si="43"/>
        <v>0</v>
      </c>
      <c r="G842" s="258">
        <f t="shared" si="43"/>
        <v>0</v>
      </c>
      <c r="AZ842" s="293">
        <f t="shared" si="41"/>
        <v>0</v>
      </c>
      <c r="BA842" s="293">
        <f t="shared" si="42"/>
        <v>0</v>
      </c>
    </row>
    <row r="843" spans="6:53" x14ac:dyDescent="0.2">
      <c r="F843" s="258">
        <f t="shared" si="43"/>
        <v>0</v>
      </c>
      <c r="G843" s="258">
        <f t="shared" si="43"/>
        <v>0</v>
      </c>
      <c r="AZ843" s="293">
        <f t="shared" si="41"/>
        <v>0</v>
      </c>
      <c r="BA843" s="293">
        <f t="shared" si="42"/>
        <v>0</v>
      </c>
    </row>
    <row r="844" spans="6:53" x14ac:dyDescent="0.2">
      <c r="F844" s="258">
        <f t="shared" si="43"/>
        <v>0</v>
      </c>
      <c r="G844" s="258">
        <f t="shared" si="43"/>
        <v>0</v>
      </c>
      <c r="AZ844" s="293">
        <f t="shared" si="41"/>
        <v>0</v>
      </c>
      <c r="BA844" s="293">
        <f t="shared" si="42"/>
        <v>0</v>
      </c>
    </row>
    <row r="845" spans="6:53" x14ac:dyDescent="0.2">
      <c r="F845" s="258">
        <f t="shared" si="43"/>
        <v>0</v>
      </c>
      <c r="G845" s="258">
        <f t="shared" si="43"/>
        <v>0</v>
      </c>
      <c r="AZ845" s="293">
        <f t="shared" si="41"/>
        <v>0</v>
      </c>
      <c r="BA845" s="293">
        <f t="shared" si="42"/>
        <v>0</v>
      </c>
    </row>
    <row r="846" spans="6:53" x14ac:dyDescent="0.2">
      <c r="F846" s="258">
        <f t="shared" si="43"/>
        <v>0</v>
      </c>
      <c r="G846" s="258">
        <f t="shared" si="43"/>
        <v>0</v>
      </c>
      <c r="AZ846" s="293">
        <f t="shared" ref="AZ846:AZ909" si="44">B846</f>
        <v>0</v>
      </c>
      <c r="BA846" s="293">
        <f t="shared" ref="BA846:BA909" si="45">C846</f>
        <v>0</v>
      </c>
    </row>
    <row r="847" spans="6:53" x14ac:dyDescent="0.2">
      <c r="F847" s="258">
        <f t="shared" si="43"/>
        <v>0</v>
      </c>
      <c r="G847" s="258">
        <f t="shared" si="43"/>
        <v>0</v>
      </c>
      <c r="AZ847" s="293">
        <f t="shared" si="44"/>
        <v>0</v>
      </c>
      <c r="BA847" s="293">
        <f t="shared" si="45"/>
        <v>0</v>
      </c>
    </row>
    <row r="848" spans="6:53" x14ac:dyDescent="0.2">
      <c r="F848" s="258">
        <f t="shared" si="43"/>
        <v>0</v>
      </c>
      <c r="G848" s="258">
        <f t="shared" si="43"/>
        <v>0</v>
      </c>
      <c r="AZ848" s="293">
        <f t="shared" si="44"/>
        <v>0</v>
      </c>
      <c r="BA848" s="293">
        <f t="shared" si="45"/>
        <v>0</v>
      </c>
    </row>
    <row r="849" spans="6:53" x14ac:dyDescent="0.2">
      <c r="F849" s="258">
        <f t="shared" si="43"/>
        <v>0</v>
      </c>
      <c r="G849" s="258">
        <f t="shared" si="43"/>
        <v>0</v>
      </c>
      <c r="AZ849" s="293">
        <f t="shared" si="44"/>
        <v>0</v>
      </c>
      <c r="BA849" s="293">
        <f t="shared" si="45"/>
        <v>0</v>
      </c>
    </row>
    <row r="850" spans="6:53" x14ac:dyDescent="0.2">
      <c r="F850" s="258">
        <f t="shared" si="43"/>
        <v>0</v>
      </c>
      <c r="G850" s="258">
        <f t="shared" si="43"/>
        <v>0</v>
      </c>
      <c r="AZ850" s="293">
        <f t="shared" si="44"/>
        <v>0</v>
      </c>
      <c r="BA850" s="293">
        <f t="shared" si="45"/>
        <v>0</v>
      </c>
    </row>
    <row r="851" spans="6:53" x14ac:dyDescent="0.2">
      <c r="F851" s="258">
        <f t="shared" si="43"/>
        <v>0</v>
      </c>
      <c r="G851" s="258">
        <f t="shared" si="43"/>
        <v>0</v>
      </c>
      <c r="AZ851" s="293">
        <f t="shared" si="44"/>
        <v>0</v>
      </c>
      <c r="BA851" s="293">
        <f t="shared" si="45"/>
        <v>0</v>
      </c>
    </row>
    <row r="852" spans="6:53" x14ac:dyDescent="0.2">
      <c r="F852" s="258">
        <f t="shared" si="43"/>
        <v>0</v>
      </c>
      <c r="G852" s="258">
        <f t="shared" si="43"/>
        <v>0</v>
      </c>
      <c r="AZ852" s="293">
        <f t="shared" si="44"/>
        <v>0</v>
      </c>
      <c r="BA852" s="293">
        <f t="shared" si="45"/>
        <v>0</v>
      </c>
    </row>
    <row r="853" spans="6:53" x14ac:dyDescent="0.2">
      <c r="F853" s="258">
        <f t="shared" si="43"/>
        <v>0</v>
      </c>
      <c r="G853" s="258">
        <f t="shared" si="43"/>
        <v>0</v>
      </c>
      <c r="AZ853" s="293">
        <f t="shared" si="44"/>
        <v>0</v>
      </c>
      <c r="BA853" s="293">
        <f t="shared" si="45"/>
        <v>0</v>
      </c>
    </row>
    <row r="854" spans="6:53" x14ac:dyDescent="0.2">
      <c r="F854" s="258">
        <f t="shared" si="43"/>
        <v>0</v>
      </c>
      <c r="G854" s="258">
        <f t="shared" si="43"/>
        <v>0</v>
      </c>
      <c r="AZ854" s="293">
        <f t="shared" si="44"/>
        <v>0</v>
      </c>
      <c r="BA854" s="293">
        <f t="shared" si="45"/>
        <v>0</v>
      </c>
    </row>
    <row r="855" spans="6:53" x14ac:dyDescent="0.2">
      <c r="F855" s="258">
        <f t="shared" si="43"/>
        <v>0</v>
      </c>
      <c r="G855" s="258">
        <f t="shared" si="43"/>
        <v>0</v>
      </c>
      <c r="AZ855" s="293">
        <f t="shared" si="44"/>
        <v>0</v>
      </c>
      <c r="BA855" s="293">
        <f t="shared" si="45"/>
        <v>0</v>
      </c>
    </row>
    <row r="856" spans="6:53" x14ac:dyDescent="0.2">
      <c r="F856" s="258">
        <f t="shared" si="43"/>
        <v>0</v>
      </c>
      <c r="G856" s="258">
        <f t="shared" si="43"/>
        <v>0</v>
      </c>
      <c r="AZ856" s="293">
        <f t="shared" si="44"/>
        <v>0</v>
      </c>
      <c r="BA856" s="293">
        <f t="shared" si="45"/>
        <v>0</v>
      </c>
    </row>
    <row r="857" spans="6:53" x14ac:dyDescent="0.2">
      <c r="F857" s="258">
        <f t="shared" si="43"/>
        <v>0</v>
      </c>
      <c r="G857" s="258">
        <f t="shared" si="43"/>
        <v>0</v>
      </c>
      <c r="AZ857" s="293">
        <f t="shared" si="44"/>
        <v>0</v>
      </c>
      <c r="BA857" s="293">
        <f t="shared" si="45"/>
        <v>0</v>
      </c>
    </row>
    <row r="858" spans="6:53" x14ac:dyDescent="0.2">
      <c r="F858" s="258">
        <f t="shared" si="43"/>
        <v>0</v>
      </c>
      <c r="G858" s="258">
        <f t="shared" si="43"/>
        <v>0</v>
      </c>
      <c r="AZ858" s="293">
        <f t="shared" si="44"/>
        <v>0</v>
      </c>
      <c r="BA858" s="293">
        <f t="shared" si="45"/>
        <v>0</v>
      </c>
    </row>
    <row r="859" spans="6:53" x14ac:dyDescent="0.2">
      <c r="F859" s="258">
        <f t="shared" si="43"/>
        <v>0</v>
      </c>
      <c r="G859" s="258">
        <f t="shared" si="43"/>
        <v>0</v>
      </c>
      <c r="AZ859" s="293">
        <f t="shared" si="44"/>
        <v>0</v>
      </c>
      <c r="BA859" s="293">
        <f t="shared" si="45"/>
        <v>0</v>
      </c>
    </row>
    <row r="860" spans="6:53" x14ac:dyDescent="0.2">
      <c r="F860" s="258">
        <f t="shared" si="43"/>
        <v>0</v>
      </c>
      <c r="G860" s="258">
        <f t="shared" si="43"/>
        <v>0</v>
      </c>
      <c r="AZ860" s="293">
        <f t="shared" si="44"/>
        <v>0</v>
      </c>
      <c r="BA860" s="293">
        <f t="shared" si="45"/>
        <v>0</v>
      </c>
    </row>
    <row r="861" spans="6:53" x14ac:dyDescent="0.2">
      <c r="F861" s="258">
        <f t="shared" ref="F861:G924" si="46">SUMIF($M$1:$AU$1,F$1,$M861:$AU861)</f>
        <v>0</v>
      </c>
      <c r="G861" s="258">
        <f t="shared" si="46"/>
        <v>0</v>
      </c>
      <c r="AZ861" s="293">
        <f t="shared" si="44"/>
        <v>0</v>
      </c>
      <c r="BA861" s="293">
        <f t="shared" si="45"/>
        <v>0</v>
      </c>
    </row>
    <row r="862" spans="6:53" x14ac:dyDescent="0.2">
      <c r="F862" s="258">
        <f t="shared" si="46"/>
        <v>0</v>
      </c>
      <c r="G862" s="258">
        <f t="shared" si="46"/>
        <v>0</v>
      </c>
      <c r="AZ862" s="293">
        <f t="shared" si="44"/>
        <v>0</v>
      </c>
      <c r="BA862" s="293">
        <f t="shared" si="45"/>
        <v>0</v>
      </c>
    </row>
    <row r="863" spans="6:53" x14ac:dyDescent="0.2">
      <c r="F863" s="258">
        <f t="shared" si="46"/>
        <v>0</v>
      </c>
      <c r="G863" s="258">
        <f t="shared" si="46"/>
        <v>0</v>
      </c>
      <c r="AZ863" s="293">
        <f t="shared" si="44"/>
        <v>0</v>
      </c>
      <c r="BA863" s="293">
        <f t="shared" si="45"/>
        <v>0</v>
      </c>
    </row>
    <row r="864" spans="6:53" x14ac:dyDescent="0.2">
      <c r="F864" s="258">
        <f t="shared" si="46"/>
        <v>0</v>
      </c>
      <c r="G864" s="258">
        <f t="shared" si="46"/>
        <v>0</v>
      </c>
      <c r="AZ864" s="293">
        <f t="shared" si="44"/>
        <v>0</v>
      </c>
      <c r="BA864" s="293">
        <f t="shared" si="45"/>
        <v>0</v>
      </c>
    </row>
    <row r="865" spans="6:53" x14ac:dyDescent="0.2">
      <c r="F865" s="258">
        <f t="shared" si="46"/>
        <v>0</v>
      </c>
      <c r="G865" s="258">
        <f t="shared" si="46"/>
        <v>0</v>
      </c>
      <c r="AZ865" s="293">
        <f t="shared" si="44"/>
        <v>0</v>
      </c>
      <c r="BA865" s="293">
        <f t="shared" si="45"/>
        <v>0</v>
      </c>
    </row>
    <row r="866" spans="6:53" x14ac:dyDescent="0.2">
      <c r="F866" s="258">
        <f t="shared" si="46"/>
        <v>0</v>
      </c>
      <c r="G866" s="258">
        <f t="shared" si="46"/>
        <v>0</v>
      </c>
      <c r="AZ866" s="293">
        <f t="shared" si="44"/>
        <v>0</v>
      </c>
      <c r="BA866" s="293">
        <f t="shared" si="45"/>
        <v>0</v>
      </c>
    </row>
    <row r="867" spans="6:53" x14ac:dyDescent="0.2">
      <c r="F867" s="258">
        <f t="shared" si="46"/>
        <v>0</v>
      </c>
      <c r="G867" s="258">
        <f t="shared" si="46"/>
        <v>0</v>
      </c>
      <c r="AZ867" s="293">
        <f t="shared" si="44"/>
        <v>0</v>
      </c>
      <c r="BA867" s="293">
        <f t="shared" si="45"/>
        <v>0</v>
      </c>
    </row>
    <row r="868" spans="6:53" x14ac:dyDescent="0.2">
      <c r="F868" s="258">
        <f t="shared" si="46"/>
        <v>0</v>
      </c>
      <c r="G868" s="258">
        <f t="shared" si="46"/>
        <v>0</v>
      </c>
      <c r="AZ868" s="293">
        <f t="shared" si="44"/>
        <v>0</v>
      </c>
      <c r="BA868" s="293">
        <f t="shared" si="45"/>
        <v>0</v>
      </c>
    </row>
    <row r="869" spans="6:53" x14ac:dyDescent="0.2">
      <c r="F869" s="258">
        <f t="shared" si="46"/>
        <v>0</v>
      </c>
      <c r="G869" s="258">
        <f t="shared" si="46"/>
        <v>0</v>
      </c>
      <c r="AZ869" s="293">
        <f t="shared" si="44"/>
        <v>0</v>
      </c>
      <c r="BA869" s="293">
        <f t="shared" si="45"/>
        <v>0</v>
      </c>
    </row>
    <row r="870" spans="6:53" x14ac:dyDescent="0.2">
      <c r="F870" s="258">
        <f t="shared" si="46"/>
        <v>0</v>
      </c>
      <c r="G870" s="258">
        <f t="shared" si="46"/>
        <v>0</v>
      </c>
      <c r="AZ870" s="293">
        <f t="shared" si="44"/>
        <v>0</v>
      </c>
      <c r="BA870" s="293">
        <f t="shared" si="45"/>
        <v>0</v>
      </c>
    </row>
    <row r="871" spans="6:53" x14ac:dyDescent="0.2">
      <c r="F871" s="258">
        <f t="shared" si="46"/>
        <v>0</v>
      </c>
      <c r="G871" s="258">
        <f t="shared" si="46"/>
        <v>0</v>
      </c>
      <c r="AZ871" s="293">
        <f t="shared" si="44"/>
        <v>0</v>
      </c>
      <c r="BA871" s="293">
        <f t="shared" si="45"/>
        <v>0</v>
      </c>
    </row>
    <row r="872" spans="6:53" x14ac:dyDescent="0.2">
      <c r="F872" s="258">
        <f t="shared" si="46"/>
        <v>0</v>
      </c>
      <c r="G872" s="258">
        <f t="shared" si="46"/>
        <v>0</v>
      </c>
      <c r="AZ872" s="293">
        <f t="shared" si="44"/>
        <v>0</v>
      </c>
      <c r="BA872" s="293">
        <f t="shared" si="45"/>
        <v>0</v>
      </c>
    </row>
    <row r="873" spans="6:53" x14ac:dyDescent="0.2">
      <c r="F873" s="258">
        <f t="shared" si="46"/>
        <v>0</v>
      </c>
      <c r="G873" s="258">
        <f t="shared" si="46"/>
        <v>0</v>
      </c>
      <c r="AZ873" s="293">
        <f t="shared" si="44"/>
        <v>0</v>
      </c>
      <c r="BA873" s="293">
        <f t="shared" si="45"/>
        <v>0</v>
      </c>
    </row>
    <row r="874" spans="6:53" x14ac:dyDescent="0.2">
      <c r="F874" s="258">
        <f t="shared" si="46"/>
        <v>0</v>
      </c>
      <c r="G874" s="258">
        <f t="shared" si="46"/>
        <v>0</v>
      </c>
      <c r="AZ874" s="293">
        <f t="shared" si="44"/>
        <v>0</v>
      </c>
      <c r="BA874" s="293">
        <f t="shared" si="45"/>
        <v>0</v>
      </c>
    </row>
    <row r="875" spans="6:53" x14ac:dyDescent="0.2">
      <c r="F875" s="258">
        <f t="shared" si="46"/>
        <v>0</v>
      </c>
      <c r="G875" s="258">
        <f t="shared" si="46"/>
        <v>0</v>
      </c>
      <c r="AZ875" s="293">
        <f t="shared" si="44"/>
        <v>0</v>
      </c>
      <c r="BA875" s="293">
        <f t="shared" si="45"/>
        <v>0</v>
      </c>
    </row>
    <row r="876" spans="6:53" x14ac:dyDescent="0.2">
      <c r="F876" s="258">
        <f t="shared" si="46"/>
        <v>0</v>
      </c>
      <c r="G876" s="258">
        <f t="shared" si="46"/>
        <v>0</v>
      </c>
      <c r="AZ876" s="293">
        <f t="shared" si="44"/>
        <v>0</v>
      </c>
      <c r="BA876" s="293">
        <f t="shared" si="45"/>
        <v>0</v>
      </c>
    </row>
    <row r="877" spans="6:53" x14ac:dyDescent="0.2">
      <c r="F877" s="258">
        <f t="shared" si="46"/>
        <v>0</v>
      </c>
      <c r="G877" s="258">
        <f t="shared" si="46"/>
        <v>0</v>
      </c>
      <c r="AZ877" s="293">
        <f t="shared" si="44"/>
        <v>0</v>
      </c>
      <c r="BA877" s="293">
        <f t="shared" si="45"/>
        <v>0</v>
      </c>
    </row>
    <row r="878" spans="6:53" x14ac:dyDescent="0.2">
      <c r="F878" s="258">
        <f t="shared" si="46"/>
        <v>0</v>
      </c>
      <c r="G878" s="258">
        <f t="shared" si="46"/>
        <v>0</v>
      </c>
      <c r="AZ878" s="293">
        <f t="shared" si="44"/>
        <v>0</v>
      </c>
      <c r="BA878" s="293">
        <f t="shared" si="45"/>
        <v>0</v>
      </c>
    </row>
    <row r="879" spans="6:53" x14ac:dyDescent="0.2">
      <c r="F879" s="258">
        <f t="shared" si="46"/>
        <v>0</v>
      </c>
      <c r="G879" s="258">
        <f t="shared" si="46"/>
        <v>0</v>
      </c>
      <c r="AZ879" s="293">
        <f t="shared" si="44"/>
        <v>0</v>
      </c>
      <c r="BA879" s="293">
        <f t="shared" si="45"/>
        <v>0</v>
      </c>
    </row>
    <row r="880" spans="6:53" x14ac:dyDescent="0.2">
      <c r="F880" s="258">
        <f t="shared" si="46"/>
        <v>0</v>
      </c>
      <c r="G880" s="258">
        <f t="shared" si="46"/>
        <v>0</v>
      </c>
      <c r="AZ880" s="293">
        <f t="shared" si="44"/>
        <v>0</v>
      </c>
      <c r="BA880" s="293">
        <f t="shared" si="45"/>
        <v>0</v>
      </c>
    </row>
    <row r="881" spans="6:53" x14ac:dyDescent="0.2">
      <c r="F881" s="258">
        <f t="shared" si="46"/>
        <v>0</v>
      </c>
      <c r="G881" s="258">
        <f t="shared" si="46"/>
        <v>0</v>
      </c>
      <c r="AZ881" s="293">
        <f t="shared" si="44"/>
        <v>0</v>
      </c>
      <c r="BA881" s="293">
        <f t="shared" si="45"/>
        <v>0</v>
      </c>
    </row>
    <row r="882" spans="6:53" x14ac:dyDescent="0.2">
      <c r="F882" s="258">
        <f t="shared" si="46"/>
        <v>0</v>
      </c>
      <c r="G882" s="258">
        <f t="shared" si="46"/>
        <v>0</v>
      </c>
      <c r="AZ882" s="293">
        <f t="shared" si="44"/>
        <v>0</v>
      </c>
      <c r="BA882" s="293">
        <f t="shared" si="45"/>
        <v>0</v>
      </c>
    </row>
    <row r="883" spans="6:53" x14ac:dyDescent="0.2">
      <c r="F883" s="258">
        <f t="shared" si="46"/>
        <v>0</v>
      </c>
      <c r="G883" s="258">
        <f t="shared" si="46"/>
        <v>0</v>
      </c>
      <c r="AZ883" s="293">
        <f t="shared" si="44"/>
        <v>0</v>
      </c>
      <c r="BA883" s="293">
        <f t="shared" si="45"/>
        <v>0</v>
      </c>
    </row>
    <row r="884" spans="6:53" x14ac:dyDescent="0.2">
      <c r="F884" s="258">
        <f t="shared" si="46"/>
        <v>0</v>
      </c>
      <c r="G884" s="258">
        <f t="shared" si="46"/>
        <v>0</v>
      </c>
      <c r="AZ884" s="293">
        <f t="shared" si="44"/>
        <v>0</v>
      </c>
      <c r="BA884" s="293">
        <f t="shared" si="45"/>
        <v>0</v>
      </c>
    </row>
    <row r="885" spans="6:53" x14ac:dyDescent="0.2">
      <c r="F885" s="258">
        <f t="shared" si="46"/>
        <v>0</v>
      </c>
      <c r="G885" s="258">
        <f t="shared" si="46"/>
        <v>0</v>
      </c>
      <c r="AZ885" s="293">
        <f t="shared" si="44"/>
        <v>0</v>
      </c>
      <c r="BA885" s="293">
        <f t="shared" si="45"/>
        <v>0</v>
      </c>
    </row>
    <row r="886" spans="6:53" x14ac:dyDescent="0.2">
      <c r="F886" s="258">
        <f t="shared" si="46"/>
        <v>0</v>
      </c>
      <c r="G886" s="258">
        <f t="shared" si="46"/>
        <v>0</v>
      </c>
      <c r="AZ886" s="293">
        <f t="shared" si="44"/>
        <v>0</v>
      </c>
      <c r="BA886" s="293">
        <f t="shared" si="45"/>
        <v>0</v>
      </c>
    </row>
    <row r="887" spans="6:53" x14ac:dyDescent="0.2">
      <c r="F887" s="258">
        <f t="shared" si="46"/>
        <v>0</v>
      </c>
      <c r="G887" s="258">
        <f t="shared" si="46"/>
        <v>0</v>
      </c>
      <c r="AZ887" s="293">
        <f t="shared" si="44"/>
        <v>0</v>
      </c>
      <c r="BA887" s="293">
        <f t="shared" si="45"/>
        <v>0</v>
      </c>
    </row>
    <row r="888" spans="6:53" x14ac:dyDescent="0.2">
      <c r="F888" s="258">
        <f t="shared" si="46"/>
        <v>0</v>
      </c>
      <c r="G888" s="258">
        <f t="shared" si="46"/>
        <v>0</v>
      </c>
      <c r="AZ888" s="293">
        <f t="shared" si="44"/>
        <v>0</v>
      </c>
      <c r="BA888" s="293">
        <f t="shared" si="45"/>
        <v>0</v>
      </c>
    </row>
    <row r="889" spans="6:53" x14ac:dyDescent="0.2">
      <c r="F889" s="258">
        <f t="shared" si="46"/>
        <v>0</v>
      </c>
      <c r="G889" s="258">
        <f t="shared" si="46"/>
        <v>0</v>
      </c>
      <c r="AZ889" s="293">
        <f t="shared" si="44"/>
        <v>0</v>
      </c>
      <c r="BA889" s="293">
        <f t="shared" si="45"/>
        <v>0</v>
      </c>
    </row>
    <row r="890" spans="6:53" x14ac:dyDescent="0.2">
      <c r="F890" s="258">
        <f t="shared" si="46"/>
        <v>0</v>
      </c>
      <c r="G890" s="258">
        <f t="shared" si="46"/>
        <v>0</v>
      </c>
      <c r="AZ890" s="293">
        <f t="shared" si="44"/>
        <v>0</v>
      </c>
      <c r="BA890" s="293">
        <f t="shared" si="45"/>
        <v>0</v>
      </c>
    </row>
    <row r="891" spans="6:53" x14ac:dyDescent="0.2">
      <c r="F891" s="258">
        <f t="shared" si="46"/>
        <v>0</v>
      </c>
      <c r="G891" s="258">
        <f t="shared" si="46"/>
        <v>0</v>
      </c>
      <c r="AZ891" s="293">
        <f t="shared" si="44"/>
        <v>0</v>
      </c>
      <c r="BA891" s="293">
        <f t="shared" si="45"/>
        <v>0</v>
      </c>
    </row>
    <row r="892" spans="6:53" x14ac:dyDescent="0.2">
      <c r="F892" s="258">
        <f t="shared" si="46"/>
        <v>0</v>
      </c>
      <c r="G892" s="258">
        <f t="shared" si="46"/>
        <v>0</v>
      </c>
      <c r="AZ892" s="293">
        <f t="shared" si="44"/>
        <v>0</v>
      </c>
      <c r="BA892" s="293">
        <f t="shared" si="45"/>
        <v>0</v>
      </c>
    </row>
    <row r="893" spans="6:53" x14ac:dyDescent="0.2">
      <c r="F893" s="258">
        <f t="shared" si="46"/>
        <v>0</v>
      </c>
      <c r="G893" s="258">
        <f t="shared" si="46"/>
        <v>0</v>
      </c>
      <c r="AZ893" s="293">
        <f t="shared" si="44"/>
        <v>0</v>
      </c>
      <c r="BA893" s="293">
        <f t="shared" si="45"/>
        <v>0</v>
      </c>
    </row>
    <row r="894" spans="6:53" x14ac:dyDescent="0.2">
      <c r="F894" s="258">
        <f t="shared" si="46"/>
        <v>0</v>
      </c>
      <c r="G894" s="258">
        <f t="shared" si="46"/>
        <v>0</v>
      </c>
      <c r="AZ894" s="293">
        <f t="shared" si="44"/>
        <v>0</v>
      </c>
      <c r="BA894" s="293">
        <f t="shared" si="45"/>
        <v>0</v>
      </c>
    </row>
    <row r="895" spans="6:53" x14ac:dyDescent="0.2">
      <c r="F895" s="258">
        <f t="shared" si="46"/>
        <v>0</v>
      </c>
      <c r="G895" s="258">
        <f t="shared" si="46"/>
        <v>0</v>
      </c>
      <c r="AZ895" s="293">
        <f t="shared" si="44"/>
        <v>0</v>
      </c>
      <c r="BA895" s="293">
        <f t="shared" si="45"/>
        <v>0</v>
      </c>
    </row>
    <row r="896" spans="6:53" x14ac:dyDescent="0.2">
      <c r="F896" s="258">
        <f t="shared" si="46"/>
        <v>0</v>
      </c>
      <c r="G896" s="258">
        <f t="shared" si="46"/>
        <v>0</v>
      </c>
      <c r="AZ896" s="293">
        <f t="shared" si="44"/>
        <v>0</v>
      </c>
      <c r="BA896" s="293">
        <f t="shared" si="45"/>
        <v>0</v>
      </c>
    </row>
    <row r="897" spans="6:53" x14ac:dyDescent="0.2">
      <c r="F897" s="258">
        <f t="shared" si="46"/>
        <v>0</v>
      </c>
      <c r="G897" s="258">
        <f t="shared" si="46"/>
        <v>0</v>
      </c>
      <c r="AZ897" s="293">
        <f t="shared" si="44"/>
        <v>0</v>
      </c>
      <c r="BA897" s="293">
        <f t="shared" si="45"/>
        <v>0</v>
      </c>
    </row>
    <row r="898" spans="6:53" x14ac:dyDescent="0.2">
      <c r="F898" s="258">
        <f t="shared" si="46"/>
        <v>0</v>
      </c>
      <c r="G898" s="258">
        <f t="shared" si="46"/>
        <v>0</v>
      </c>
      <c r="AZ898" s="293">
        <f t="shared" si="44"/>
        <v>0</v>
      </c>
      <c r="BA898" s="293">
        <f t="shared" si="45"/>
        <v>0</v>
      </c>
    </row>
    <row r="899" spans="6:53" x14ac:dyDescent="0.2">
      <c r="F899" s="258">
        <f t="shared" si="46"/>
        <v>0</v>
      </c>
      <c r="G899" s="258">
        <f t="shared" si="46"/>
        <v>0</v>
      </c>
      <c r="AZ899" s="293">
        <f t="shared" si="44"/>
        <v>0</v>
      </c>
      <c r="BA899" s="293">
        <f t="shared" si="45"/>
        <v>0</v>
      </c>
    </row>
    <row r="900" spans="6:53" x14ac:dyDescent="0.2">
      <c r="F900" s="258">
        <f t="shared" si="46"/>
        <v>0</v>
      </c>
      <c r="G900" s="258">
        <f t="shared" si="46"/>
        <v>0</v>
      </c>
      <c r="AZ900" s="293">
        <f t="shared" si="44"/>
        <v>0</v>
      </c>
      <c r="BA900" s="293">
        <f t="shared" si="45"/>
        <v>0</v>
      </c>
    </row>
    <row r="901" spans="6:53" x14ac:dyDescent="0.2">
      <c r="F901" s="258">
        <f t="shared" si="46"/>
        <v>0</v>
      </c>
      <c r="G901" s="258">
        <f t="shared" si="46"/>
        <v>0</v>
      </c>
      <c r="AZ901" s="293">
        <f t="shared" si="44"/>
        <v>0</v>
      </c>
      <c r="BA901" s="293">
        <f t="shared" si="45"/>
        <v>0</v>
      </c>
    </row>
    <row r="902" spans="6:53" x14ac:dyDescent="0.2">
      <c r="F902" s="258">
        <f t="shared" si="46"/>
        <v>0</v>
      </c>
      <c r="G902" s="258">
        <f t="shared" si="46"/>
        <v>0</v>
      </c>
      <c r="AZ902" s="293">
        <f t="shared" si="44"/>
        <v>0</v>
      </c>
      <c r="BA902" s="293">
        <f t="shared" si="45"/>
        <v>0</v>
      </c>
    </row>
    <row r="903" spans="6:53" x14ac:dyDescent="0.2">
      <c r="F903" s="258">
        <f t="shared" si="46"/>
        <v>0</v>
      </c>
      <c r="G903" s="258">
        <f t="shared" si="46"/>
        <v>0</v>
      </c>
      <c r="AZ903" s="293">
        <f t="shared" si="44"/>
        <v>0</v>
      </c>
      <c r="BA903" s="293">
        <f t="shared" si="45"/>
        <v>0</v>
      </c>
    </row>
    <row r="904" spans="6:53" x14ac:dyDescent="0.2">
      <c r="F904" s="258">
        <f t="shared" si="46"/>
        <v>0</v>
      </c>
      <c r="G904" s="258">
        <f t="shared" si="46"/>
        <v>0</v>
      </c>
      <c r="AZ904" s="293">
        <f t="shared" si="44"/>
        <v>0</v>
      </c>
      <c r="BA904" s="293">
        <f t="shared" si="45"/>
        <v>0</v>
      </c>
    </row>
    <row r="905" spans="6:53" x14ac:dyDescent="0.2">
      <c r="F905" s="258">
        <f t="shared" si="46"/>
        <v>0</v>
      </c>
      <c r="G905" s="258">
        <f t="shared" si="46"/>
        <v>0</v>
      </c>
      <c r="AZ905" s="293">
        <f t="shared" si="44"/>
        <v>0</v>
      </c>
      <c r="BA905" s="293">
        <f t="shared" si="45"/>
        <v>0</v>
      </c>
    </row>
    <row r="906" spans="6:53" x14ac:dyDescent="0.2">
      <c r="F906" s="258">
        <f t="shared" si="46"/>
        <v>0</v>
      </c>
      <c r="G906" s="258">
        <f t="shared" si="46"/>
        <v>0</v>
      </c>
      <c r="AZ906" s="293">
        <f t="shared" si="44"/>
        <v>0</v>
      </c>
      <c r="BA906" s="293">
        <f t="shared" si="45"/>
        <v>0</v>
      </c>
    </row>
    <row r="907" spans="6:53" x14ac:dyDescent="0.2">
      <c r="F907" s="258">
        <f t="shared" si="46"/>
        <v>0</v>
      </c>
      <c r="G907" s="258">
        <f t="shared" si="46"/>
        <v>0</v>
      </c>
      <c r="AZ907" s="293">
        <f t="shared" si="44"/>
        <v>0</v>
      </c>
      <c r="BA907" s="293">
        <f t="shared" si="45"/>
        <v>0</v>
      </c>
    </row>
    <row r="908" spans="6:53" x14ac:dyDescent="0.2">
      <c r="F908" s="258">
        <f t="shared" si="46"/>
        <v>0</v>
      </c>
      <c r="G908" s="258">
        <f t="shared" si="46"/>
        <v>0</v>
      </c>
      <c r="AZ908" s="293">
        <f t="shared" si="44"/>
        <v>0</v>
      </c>
      <c r="BA908" s="293">
        <f t="shared" si="45"/>
        <v>0</v>
      </c>
    </row>
    <row r="909" spans="6:53" x14ac:dyDescent="0.2">
      <c r="F909" s="258">
        <f t="shared" si="46"/>
        <v>0</v>
      </c>
      <c r="G909" s="258">
        <f t="shared" si="46"/>
        <v>0</v>
      </c>
      <c r="AZ909" s="293">
        <f t="shared" si="44"/>
        <v>0</v>
      </c>
      <c r="BA909" s="293">
        <f t="shared" si="45"/>
        <v>0</v>
      </c>
    </row>
    <row r="910" spans="6:53" x14ac:dyDescent="0.2">
      <c r="F910" s="258">
        <f t="shared" si="46"/>
        <v>0</v>
      </c>
      <c r="G910" s="258">
        <f t="shared" si="46"/>
        <v>0</v>
      </c>
      <c r="AZ910" s="293">
        <f t="shared" ref="AZ910:AZ973" si="47">B910</f>
        <v>0</v>
      </c>
      <c r="BA910" s="293">
        <f t="shared" ref="BA910:BA973" si="48">C910</f>
        <v>0</v>
      </c>
    </row>
    <row r="911" spans="6:53" x14ac:dyDescent="0.2">
      <c r="F911" s="258">
        <f t="shared" si="46"/>
        <v>0</v>
      </c>
      <c r="G911" s="258">
        <f t="shared" si="46"/>
        <v>0</v>
      </c>
      <c r="AZ911" s="293">
        <f t="shared" si="47"/>
        <v>0</v>
      </c>
      <c r="BA911" s="293">
        <f t="shared" si="48"/>
        <v>0</v>
      </c>
    </row>
    <row r="912" spans="6:53" x14ac:dyDescent="0.2">
      <c r="F912" s="258">
        <f t="shared" si="46"/>
        <v>0</v>
      </c>
      <c r="G912" s="258">
        <f t="shared" si="46"/>
        <v>0</v>
      </c>
      <c r="AZ912" s="293">
        <f t="shared" si="47"/>
        <v>0</v>
      </c>
      <c r="BA912" s="293">
        <f t="shared" si="48"/>
        <v>0</v>
      </c>
    </row>
    <row r="913" spans="6:53" x14ac:dyDescent="0.2">
      <c r="F913" s="258">
        <f t="shared" si="46"/>
        <v>0</v>
      </c>
      <c r="G913" s="258">
        <f t="shared" si="46"/>
        <v>0</v>
      </c>
      <c r="AZ913" s="293">
        <f t="shared" si="47"/>
        <v>0</v>
      </c>
      <c r="BA913" s="293">
        <f t="shared" si="48"/>
        <v>0</v>
      </c>
    </row>
    <row r="914" spans="6:53" x14ac:dyDescent="0.2">
      <c r="F914" s="258">
        <f t="shared" si="46"/>
        <v>0</v>
      </c>
      <c r="G914" s="258">
        <f t="shared" si="46"/>
        <v>0</v>
      </c>
      <c r="AZ914" s="293">
        <f t="shared" si="47"/>
        <v>0</v>
      </c>
      <c r="BA914" s="293">
        <f t="shared" si="48"/>
        <v>0</v>
      </c>
    </row>
    <row r="915" spans="6:53" x14ac:dyDescent="0.2">
      <c r="F915" s="258">
        <f t="shared" si="46"/>
        <v>0</v>
      </c>
      <c r="G915" s="258">
        <f t="shared" si="46"/>
        <v>0</v>
      </c>
      <c r="AZ915" s="293">
        <f t="shared" si="47"/>
        <v>0</v>
      </c>
      <c r="BA915" s="293">
        <f t="shared" si="48"/>
        <v>0</v>
      </c>
    </row>
    <row r="916" spans="6:53" x14ac:dyDescent="0.2">
      <c r="F916" s="258">
        <f t="shared" si="46"/>
        <v>0</v>
      </c>
      <c r="G916" s="258">
        <f t="shared" si="46"/>
        <v>0</v>
      </c>
      <c r="AZ916" s="293">
        <f t="shared" si="47"/>
        <v>0</v>
      </c>
      <c r="BA916" s="293">
        <f t="shared" si="48"/>
        <v>0</v>
      </c>
    </row>
    <row r="917" spans="6:53" x14ac:dyDescent="0.2">
      <c r="F917" s="258">
        <f t="shared" si="46"/>
        <v>0</v>
      </c>
      <c r="G917" s="258">
        <f t="shared" si="46"/>
        <v>0</v>
      </c>
      <c r="AZ917" s="293">
        <f t="shared" si="47"/>
        <v>0</v>
      </c>
      <c r="BA917" s="293">
        <f t="shared" si="48"/>
        <v>0</v>
      </c>
    </row>
    <row r="918" spans="6:53" x14ac:dyDescent="0.2">
      <c r="F918" s="258">
        <f t="shared" si="46"/>
        <v>0</v>
      </c>
      <c r="G918" s="258">
        <f t="shared" si="46"/>
        <v>0</v>
      </c>
      <c r="AZ918" s="293">
        <f t="shared" si="47"/>
        <v>0</v>
      </c>
      <c r="BA918" s="293">
        <f t="shared" si="48"/>
        <v>0</v>
      </c>
    </row>
    <row r="919" spans="6:53" x14ac:dyDescent="0.2">
      <c r="F919" s="258">
        <f t="shared" si="46"/>
        <v>0</v>
      </c>
      <c r="G919" s="258">
        <f t="shared" si="46"/>
        <v>0</v>
      </c>
      <c r="AZ919" s="293">
        <f t="shared" si="47"/>
        <v>0</v>
      </c>
      <c r="BA919" s="293">
        <f t="shared" si="48"/>
        <v>0</v>
      </c>
    </row>
    <row r="920" spans="6:53" x14ac:dyDescent="0.2">
      <c r="F920" s="258">
        <f t="shared" si="46"/>
        <v>0</v>
      </c>
      <c r="G920" s="258">
        <f t="shared" si="46"/>
        <v>0</v>
      </c>
      <c r="AZ920" s="293">
        <f t="shared" si="47"/>
        <v>0</v>
      </c>
      <c r="BA920" s="293">
        <f t="shared" si="48"/>
        <v>0</v>
      </c>
    </row>
    <row r="921" spans="6:53" x14ac:dyDescent="0.2">
      <c r="F921" s="258">
        <f t="shared" si="46"/>
        <v>0</v>
      </c>
      <c r="G921" s="258">
        <f t="shared" si="46"/>
        <v>0</v>
      </c>
      <c r="AZ921" s="293">
        <f t="shared" si="47"/>
        <v>0</v>
      </c>
      <c r="BA921" s="293">
        <f t="shared" si="48"/>
        <v>0</v>
      </c>
    </row>
    <row r="922" spans="6:53" x14ac:dyDescent="0.2">
      <c r="F922" s="258">
        <f t="shared" si="46"/>
        <v>0</v>
      </c>
      <c r="G922" s="258">
        <f t="shared" si="46"/>
        <v>0</v>
      </c>
      <c r="AZ922" s="293">
        <f t="shared" si="47"/>
        <v>0</v>
      </c>
      <c r="BA922" s="293">
        <f t="shared" si="48"/>
        <v>0</v>
      </c>
    </row>
    <row r="923" spans="6:53" x14ac:dyDescent="0.2">
      <c r="F923" s="258">
        <f t="shared" si="46"/>
        <v>0</v>
      </c>
      <c r="G923" s="258">
        <f t="shared" si="46"/>
        <v>0</v>
      </c>
      <c r="AZ923" s="293">
        <f t="shared" si="47"/>
        <v>0</v>
      </c>
      <c r="BA923" s="293">
        <f t="shared" si="48"/>
        <v>0</v>
      </c>
    </row>
    <row r="924" spans="6:53" x14ac:dyDescent="0.2">
      <c r="F924" s="258">
        <f t="shared" si="46"/>
        <v>0</v>
      </c>
      <c r="G924" s="258">
        <f t="shared" si="46"/>
        <v>0</v>
      </c>
      <c r="AZ924" s="293">
        <f t="shared" si="47"/>
        <v>0</v>
      </c>
      <c r="BA924" s="293">
        <f t="shared" si="48"/>
        <v>0</v>
      </c>
    </row>
    <row r="925" spans="6:53" x14ac:dyDescent="0.2">
      <c r="F925" s="258">
        <f t="shared" ref="F925:G988" si="49">SUMIF($M$1:$AU$1,F$1,$M925:$AU925)</f>
        <v>0</v>
      </c>
      <c r="G925" s="258">
        <f t="shared" si="49"/>
        <v>0</v>
      </c>
      <c r="AZ925" s="293">
        <f t="shared" si="47"/>
        <v>0</v>
      </c>
      <c r="BA925" s="293">
        <f t="shared" si="48"/>
        <v>0</v>
      </c>
    </row>
    <row r="926" spans="6:53" x14ac:dyDescent="0.2">
      <c r="F926" s="258">
        <f t="shared" si="49"/>
        <v>0</v>
      </c>
      <c r="G926" s="258">
        <f t="shared" si="49"/>
        <v>0</v>
      </c>
      <c r="AZ926" s="293">
        <f t="shared" si="47"/>
        <v>0</v>
      </c>
      <c r="BA926" s="293">
        <f t="shared" si="48"/>
        <v>0</v>
      </c>
    </row>
    <row r="927" spans="6:53" x14ac:dyDescent="0.2">
      <c r="F927" s="258">
        <f t="shared" si="49"/>
        <v>0</v>
      </c>
      <c r="G927" s="258">
        <f t="shared" si="49"/>
        <v>0</v>
      </c>
      <c r="AZ927" s="293">
        <f t="shared" si="47"/>
        <v>0</v>
      </c>
      <c r="BA927" s="293">
        <f t="shared" si="48"/>
        <v>0</v>
      </c>
    </row>
    <row r="928" spans="6:53" x14ac:dyDescent="0.2">
      <c r="F928" s="258">
        <f t="shared" si="49"/>
        <v>0</v>
      </c>
      <c r="G928" s="258">
        <f t="shared" si="49"/>
        <v>0</v>
      </c>
      <c r="AZ928" s="293">
        <f t="shared" si="47"/>
        <v>0</v>
      </c>
      <c r="BA928" s="293">
        <f t="shared" si="48"/>
        <v>0</v>
      </c>
    </row>
    <row r="929" spans="6:53" x14ac:dyDescent="0.2">
      <c r="F929" s="258">
        <f t="shared" si="49"/>
        <v>0</v>
      </c>
      <c r="G929" s="258">
        <f t="shared" si="49"/>
        <v>0</v>
      </c>
      <c r="AZ929" s="293">
        <f t="shared" si="47"/>
        <v>0</v>
      </c>
      <c r="BA929" s="293">
        <f t="shared" si="48"/>
        <v>0</v>
      </c>
    </row>
    <row r="930" spans="6:53" x14ac:dyDescent="0.2">
      <c r="F930" s="258">
        <f t="shared" si="49"/>
        <v>0</v>
      </c>
      <c r="G930" s="258">
        <f t="shared" si="49"/>
        <v>0</v>
      </c>
      <c r="AZ930" s="293">
        <f t="shared" si="47"/>
        <v>0</v>
      </c>
      <c r="BA930" s="293">
        <f t="shared" si="48"/>
        <v>0</v>
      </c>
    </row>
    <row r="931" spans="6:53" x14ac:dyDescent="0.2">
      <c r="F931" s="258">
        <f t="shared" si="49"/>
        <v>0</v>
      </c>
      <c r="G931" s="258">
        <f t="shared" si="49"/>
        <v>0</v>
      </c>
      <c r="AZ931" s="293">
        <f t="shared" si="47"/>
        <v>0</v>
      </c>
      <c r="BA931" s="293">
        <f t="shared" si="48"/>
        <v>0</v>
      </c>
    </row>
    <row r="932" spans="6:53" x14ac:dyDescent="0.2">
      <c r="F932" s="258">
        <f t="shared" si="49"/>
        <v>0</v>
      </c>
      <c r="G932" s="258">
        <f t="shared" si="49"/>
        <v>0</v>
      </c>
      <c r="AZ932" s="293">
        <f t="shared" si="47"/>
        <v>0</v>
      </c>
      <c r="BA932" s="293">
        <f t="shared" si="48"/>
        <v>0</v>
      </c>
    </row>
    <row r="933" spans="6:53" x14ac:dyDescent="0.2">
      <c r="F933" s="258">
        <f t="shared" si="49"/>
        <v>0</v>
      </c>
      <c r="G933" s="258">
        <f t="shared" si="49"/>
        <v>0</v>
      </c>
      <c r="AZ933" s="293">
        <f t="shared" si="47"/>
        <v>0</v>
      </c>
      <c r="BA933" s="293">
        <f t="shared" si="48"/>
        <v>0</v>
      </c>
    </row>
    <row r="934" spans="6:53" x14ac:dyDescent="0.2">
      <c r="F934" s="258">
        <f t="shared" si="49"/>
        <v>0</v>
      </c>
      <c r="G934" s="258">
        <f t="shared" si="49"/>
        <v>0</v>
      </c>
      <c r="AZ934" s="293">
        <f t="shared" si="47"/>
        <v>0</v>
      </c>
      <c r="BA934" s="293">
        <f t="shared" si="48"/>
        <v>0</v>
      </c>
    </row>
    <row r="935" spans="6:53" x14ac:dyDescent="0.2">
      <c r="F935" s="258">
        <f t="shared" si="49"/>
        <v>0</v>
      </c>
      <c r="G935" s="258">
        <f t="shared" si="49"/>
        <v>0</v>
      </c>
      <c r="AZ935" s="293">
        <f t="shared" si="47"/>
        <v>0</v>
      </c>
      <c r="BA935" s="293">
        <f t="shared" si="48"/>
        <v>0</v>
      </c>
    </row>
    <row r="936" spans="6:53" x14ac:dyDescent="0.2">
      <c r="F936" s="258">
        <f t="shared" si="49"/>
        <v>0</v>
      </c>
      <c r="G936" s="258">
        <f t="shared" si="49"/>
        <v>0</v>
      </c>
      <c r="AZ936" s="293">
        <f t="shared" si="47"/>
        <v>0</v>
      </c>
      <c r="BA936" s="293">
        <f t="shared" si="48"/>
        <v>0</v>
      </c>
    </row>
    <row r="937" spans="6:53" x14ac:dyDescent="0.2">
      <c r="F937" s="258">
        <f t="shared" si="49"/>
        <v>0</v>
      </c>
      <c r="G937" s="258">
        <f t="shared" si="49"/>
        <v>0</v>
      </c>
      <c r="AZ937" s="293">
        <f t="shared" si="47"/>
        <v>0</v>
      </c>
      <c r="BA937" s="293">
        <f t="shared" si="48"/>
        <v>0</v>
      </c>
    </row>
    <row r="938" spans="6:53" x14ac:dyDescent="0.2">
      <c r="F938" s="258">
        <f t="shared" si="49"/>
        <v>0</v>
      </c>
      <c r="G938" s="258">
        <f t="shared" si="49"/>
        <v>0</v>
      </c>
      <c r="AZ938" s="293">
        <f t="shared" si="47"/>
        <v>0</v>
      </c>
      <c r="BA938" s="293">
        <f t="shared" si="48"/>
        <v>0</v>
      </c>
    </row>
    <row r="939" spans="6:53" x14ac:dyDescent="0.2">
      <c r="F939" s="258">
        <f t="shared" si="49"/>
        <v>0</v>
      </c>
      <c r="G939" s="258">
        <f t="shared" si="49"/>
        <v>0</v>
      </c>
      <c r="AZ939" s="293">
        <f t="shared" si="47"/>
        <v>0</v>
      </c>
      <c r="BA939" s="293">
        <f t="shared" si="48"/>
        <v>0</v>
      </c>
    </row>
    <row r="940" spans="6:53" x14ac:dyDescent="0.2">
      <c r="F940" s="258">
        <f t="shared" si="49"/>
        <v>0</v>
      </c>
      <c r="G940" s="258">
        <f t="shared" si="49"/>
        <v>0</v>
      </c>
      <c r="AZ940" s="293">
        <f t="shared" si="47"/>
        <v>0</v>
      </c>
      <c r="BA940" s="293">
        <f t="shared" si="48"/>
        <v>0</v>
      </c>
    </row>
    <row r="941" spans="6:53" x14ac:dyDescent="0.2">
      <c r="F941" s="258">
        <f t="shared" si="49"/>
        <v>0</v>
      </c>
      <c r="G941" s="258">
        <f t="shared" si="49"/>
        <v>0</v>
      </c>
      <c r="AZ941" s="293">
        <f t="shared" si="47"/>
        <v>0</v>
      </c>
      <c r="BA941" s="293">
        <f t="shared" si="48"/>
        <v>0</v>
      </c>
    </row>
    <row r="942" spans="6:53" x14ac:dyDescent="0.2">
      <c r="F942" s="258">
        <f t="shared" si="49"/>
        <v>0</v>
      </c>
      <c r="G942" s="258">
        <f t="shared" si="49"/>
        <v>0</v>
      </c>
      <c r="AZ942" s="293">
        <f t="shared" si="47"/>
        <v>0</v>
      </c>
      <c r="BA942" s="293">
        <f t="shared" si="48"/>
        <v>0</v>
      </c>
    </row>
    <row r="943" spans="6:53" x14ac:dyDescent="0.2">
      <c r="F943" s="258">
        <f t="shared" si="49"/>
        <v>0</v>
      </c>
      <c r="G943" s="258">
        <f t="shared" si="49"/>
        <v>0</v>
      </c>
      <c r="AZ943" s="293">
        <f t="shared" si="47"/>
        <v>0</v>
      </c>
      <c r="BA943" s="293">
        <f t="shared" si="48"/>
        <v>0</v>
      </c>
    </row>
    <row r="944" spans="6:53" x14ac:dyDescent="0.2">
      <c r="F944" s="258">
        <f t="shared" si="49"/>
        <v>0</v>
      </c>
      <c r="G944" s="258">
        <f t="shared" si="49"/>
        <v>0</v>
      </c>
      <c r="AZ944" s="293">
        <f t="shared" si="47"/>
        <v>0</v>
      </c>
      <c r="BA944" s="293">
        <f t="shared" si="48"/>
        <v>0</v>
      </c>
    </row>
    <row r="945" spans="6:53" x14ac:dyDescent="0.2">
      <c r="F945" s="258">
        <f t="shared" si="49"/>
        <v>0</v>
      </c>
      <c r="G945" s="258">
        <f t="shared" si="49"/>
        <v>0</v>
      </c>
      <c r="AZ945" s="293">
        <f t="shared" si="47"/>
        <v>0</v>
      </c>
      <c r="BA945" s="293">
        <f t="shared" si="48"/>
        <v>0</v>
      </c>
    </row>
    <row r="946" spans="6:53" x14ac:dyDescent="0.2">
      <c r="F946" s="258">
        <f t="shared" si="49"/>
        <v>0</v>
      </c>
      <c r="G946" s="258">
        <f t="shared" si="49"/>
        <v>0</v>
      </c>
      <c r="AZ946" s="293">
        <f t="shared" si="47"/>
        <v>0</v>
      </c>
      <c r="BA946" s="293">
        <f t="shared" si="48"/>
        <v>0</v>
      </c>
    </row>
    <row r="947" spans="6:53" x14ac:dyDescent="0.2">
      <c r="F947" s="258">
        <f t="shared" si="49"/>
        <v>0</v>
      </c>
      <c r="G947" s="258">
        <f t="shared" si="49"/>
        <v>0</v>
      </c>
      <c r="AZ947" s="293">
        <f t="shared" si="47"/>
        <v>0</v>
      </c>
      <c r="BA947" s="293">
        <f t="shared" si="48"/>
        <v>0</v>
      </c>
    </row>
    <row r="948" spans="6:53" x14ac:dyDescent="0.2">
      <c r="F948" s="258">
        <f t="shared" si="49"/>
        <v>0</v>
      </c>
      <c r="G948" s="258">
        <f t="shared" si="49"/>
        <v>0</v>
      </c>
      <c r="AZ948" s="293">
        <f t="shared" si="47"/>
        <v>0</v>
      </c>
      <c r="BA948" s="293">
        <f t="shared" si="48"/>
        <v>0</v>
      </c>
    </row>
    <row r="949" spans="6:53" x14ac:dyDescent="0.2">
      <c r="F949" s="258">
        <f t="shared" si="49"/>
        <v>0</v>
      </c>
      <c r="G949" s="258">
        <f t="shared" si="49"/>
        <v>0</v>
      </c>
      <c r="AZ949" s="293">
        <f t="shared" si="47"/>
        <v>0</v>
      </c>
      <c r="BA949" s="293">
        <f t="shared" si="48"/>
        <v>0</v>
      </c>
    </row>
    <row r="950" spans="6:53" x14ac:dyDescent="0.2">
      <c r="F950" s="258">
        <f t="shared" si="49"/>
        <v>0</v>
      </c>
      <c r="G950" s="258">
        <f t="shared" si="49"/>
        <v>0</v>
      </c>
      <c r="AZ950" s="293">
        <f t="shared" si="47"/>
        <v>0</v>
      </c>
      <c r="BA950" s="293">
        <f t="shared" si="48"/>
        <v>0</v>
      </c>
    </row>
    <row r="951" spans="6:53" x14ac:dyDescent="0.2">
      <c r="F951" s="258">
        <f t="shared" si="49"/>
        <v>0</v>
      </c>
      <c r="G951" s="258">
        <f t="shared" si="49"/>
        <v>0</v>
      </c>
      <c r="AZ951" s="293">
        <f t="shared" si="47"/>
        <v>0</v>
      </c>
      <c r="BA951" s="293">
        <f t="shared" si="48"/>
        <v>0</v>
      </c>
    </row>
    <row r="952" spans="6:53" x14ac:dyDescent="0.2">
      <c r="F952" s="258">
        <f t="shared" si="49"/>
        <v>0</v>
      </c>
      <c r="G952" s="258">
        <f t="shared" si="49"/>
        <v>0</v>
      </c>
      <c r="AZ952" s="293">
        <f t="shared" si="47"/>
        <v>0</v>
      </c>
      <c r="BA952" s="293">
        <f t="shared" si="48"/>
        <v>0</v>
      </c>
    </row>
    <row r="953" spans="6:53" x14ac:dyDescent="0.2">
      <c r="F953" s="258">
        <f t="shared" si="49"/>
        <v>0</v>
      </c>
      <c r="G953" s="258">
        <f t="shared" si="49"/>
        <v>0</v>
      </c>
      <c r="AZ953" s="293">
        <f t="shared" si="47"/>
        <v>0</v>
      </c>
      <c r="BA953" s="293">
        <f t="shared" si="48"/>
        <v>0</v>
      </c>
    </row>
    <row r="954" spans="6:53" x14ac:dyDescent="0.2">
      <c r="F954" s="258">
        <f t="shared" si="49"/>
        <v>0</v>
      </c>
      <c r="G954" s="258">
        <f t="shared" si="49"/>
        <v>0</v>
      </c>
      <c r="AZ954" s="293">
        <f t="shared" si="47"/>
        <v>0</v>
      </c>
      <c r="BA954" s="293">
        <f t="shared" si="48"/>
        <v>0</v>
      </c>
    </row>
    <row r="955" spans="6:53" x14ac:dyDescent="0.2">
      <c r="F955" s="258">
        <f t="shared" si="49"/>
        <v>0</v>
      </c>
      <c r="G955" s="258">
        <f t="shared" si="49"/>
        <v>0</v>
      </c>
      <c r="AZ955" s="293">
        <f t="shared" si="47"/>
        <v>0</v>
      </c>
      <c r="BA955" s="293">
        <f t="shared" si="48"/>
        <v>0</v>
      </c>
    </row>
    <row r="956" spans="6:53" x14ac:dyDescent="0.2">
      <c r="F956" s="258">
        <f t="shared" si="49"/>
        <v>0</v>
      </c>
      <c r="G956" s="258">
        <f t="shared" si="49"/>
        <v>0</v>
      </c>
      <c r="AZ956" s="293">
        <f t="shared" si="47"/>
        <v>0</v>
      </c>
      <c r="BA956" s="293">
        <f t="shared" si="48"/>
        <v>0</v>
      </c>
    </row>
    <row r="957" spans="6:53" x14ac:dyDescent="0.2">
      <c r="F957" s="258">
        <f t="shared" si="49"/>
        <v>0</v>
      </c>
      <c r="G957" s="258">
        <f t="shared" si="49"/>
        <v>0</v>
      </c>
      <c r="AZ957" s="293">
        <f t="shared" si="47"/>
        <v>0</v>
      </c>
      <c r="BA957" s="293">
        <f t="shared" si="48"/>
        <v>0</v>
      </c>
    </row>
    <row r="958" spans="6:53" x14ac:dyDescent="0.2">
      <c r="F958" s="258">
        <f t="shared" si="49"/>
        <v>0</v>
      </c>
      <c r="G958" s="258">
        <f t="shared" si="49"/>
        <v>0</v>
      </c>
      <c r="AZ958" s="293">
        <f t="shared" si="47"/>
        <v>0</v>
      </c>
      <c r="BA958" s="293">
        <f t="shared" si="48"/>
        <v>0</v>
      </c>
    </row>
    <row r="959" spans="6:53" x14ac:dyDescent="0.2">
      <c r="F959" s="258">
        <f t="shared" si="49"/>
        <v>0</v>
      </c>
      <c r="G959" s="258">
        <f t="shared" si="49"/>
        <v>0</v>
      </c>
      <c r="AZ959" s="293">
        <f t="shared" si="47"/>
        <v>0</v>
      </c>
      <c r="BA959" s="293">
        <f t="shared" si="48"/>
        <v>0</v>
      </c>
    </row>
    <row r="960" spans="6:53" x14ac:dyDescent="0.2">
      <c r="F960" s="258">
        <f t="shared" si="49"/>
        <v>0</v>
      </c>
      <c r="G960" s="258">
        <f t="shared" si="49"/>
        <v>0</v>
      </c>
      <c r="AZ960" s="293">
        <f t="shared" si="47"/>
        <v>0</v>
      </c>
      <c r="BA960" s="293">
        <f t="shared" si="48"/>
        <v>0</v>
      </c>
    </row>
    <row r="961" spans="6:53" x14ac:dyDescent="0.2">
      <c r="F961" s="258">
        <f t="shared" si="49"/>
        <v>0</v>
      </c>
      <c r="G961" s="258">
        <f t="shared" si="49"/>
        <v>0</v>
      </c>
      <c r="AZ961" s="293">
        <f t="shared" si="47"/>
        <v>0</v>
      </c>
      <c r="BA961" s="293">
        <f t="shared" si="48"/>
        <v>0</v>
      </c>
    </row>
    <row r="962" spans="6:53" x14ac:dyDescent="0.2">
      <c r="F962" s="258">
        <f t="shared" si="49"/>
        <v>0</v>
      </c>
      <c r="G962" s="258">
        <f t="shared" si="49"/>
        <v>0</v>
      </c>
      <c r="AZ962" s="293">
        <f t="shared" si="47"/>
        <v>0</v>
      </c>
      <c r="BA962" s="293">
        <f t="shared" si="48"/>
        <v>0</v>
      </c>
    </row>
    <row r="963" spans="6:53" x14ac:dyDescent="0.2">
      <c r="F963" s="258">
        <f t="shared" si="49"/>
        <v>0</v>
      </c>
      <c r="G963" s="258">
        <f t="shared" si="49"/>
        <v>0</v>
      </c>
      <c r="AZ963" s="293">
        <f t="shared" si="47"/>
        <v>0</v>
      </c>
      <c r="BA963" s="293">
        <f t="shared" si="48"/>
        <v>0</v>
      </c>
    </row>
    <row r="964" spans="6:53" x14ac:dyDescent="0.2">
      <c r="F964" s="258">
        <f t="shared" si="49"/>
        <v>0</v>
      </c>
      <c r="G964" s="258">
        <f t="shared" si="49"/>
        <v>0</v>
      </c>
      <c r="AZ964" s="293">
        <f t="shared" si="47"/>
        <v>0</v>
      </c>
      <c r="BA964" s="293">
        <f t="shared" si="48"/>
        <v>0</v>
      </c>
    </row>
    <row r="965" spans="6:53" x14ac:dyDescent="0.2">
      <c r="F965" s="258">
        <f t="shared" si="49"/>
        <v>0</v>
      </c>
      <c r="G965" s="258">
        <f t="shared" si="49"/>
        <v>0</v>
      </c>
      <c r="AZ965" s="293">
        <f t="shared" si="47"/>
        <v>0</v>
      </c>
      <c r="BA965" s="293">
        <f t="shared" si="48"/>
        <v>0</v>
      </c>
    </row>
    <row r="966" spans="6:53" x14ac:dyDescent="0.2">
      <c r="F966" s="258">
        <f t="shared" si="49"/>
        <v>0</v>
      </c>
      <c r="G966" s="258">
        <f t="shared" si="49"/>
        <v>0</v>
      </c>
      <c r="AZ966" s="293">
        <f t="shared" si="47"/>
        <v>0</v>
      </c>
      <c r="BA966" s="293">
        <f t="shared" si="48"/>
        <v>0</v>
      </c>
    </row>
    <row r="967" spans="6:53" x14ac:dyDescent="0.2">
      <c r="F967" s="258">
        <f t="shared" si="49"/>
        <v>0</v>
      </c>
      <c r="G967" s="258">
        <f t="shared" si="49"/>
        <v>0</v>
      </c>
      <c r="AZ967" s="293">
        <f t="shared" si="47"/>
        <v>0</v>
      </c>
      <c r="BA967" s="293">
        <f t="shared" si="48"/>
        <v>0</v>
      </c>
    </row>
    <row r="968" spans="6:53" x14ac:dyDescent="0.2">
      <c r="F968" s="258">
        <f t="shared" si="49"/>
        <v>0</v>
      </c>
      <c r="G968" s="258">
        <f t="shared" si="49"/>
        <v>0</v>
      </c>
      <c r="AZ968" s="293">
        <f t="shared" si="47"/>
        <v>0</v>
      </c>
      <c r="BA968" s="293">
        <f t="shared" si="48"/>
        <v>0</v>
      </c>
    </row>
    <row r="969" spans="6:53" x14ac:dyDescent="0.2">
      <c r="F969" s="258">
        <f t="shared" si="49"/>
        <v>0</v>
      </c>
      <c r="G969" s="258">
        <f t="shared" si="49"/>
        <v>0</v>
      </c>
      <c r="AZ969" s="293">
        <f t="shared" si="47"/>
        <v>0</v>
      </c>
      <c r="BA969" s="293">
        <f t="shared" si="48"/>
        <v>0</v>
      </c>
    </row>
    <row r="970" spans="6:53" x14ac:dyDescent="0.2">
      <c r="F970" s="258">
        <f t="shared" si="49"/>
        <v>0</v>
      </c>
      <c r="G970" s="258">
        <f t="shared" si="49"/>
        <v>0</v>
      </c>
      <c r="AZ970" s="293">
        <f t="shared" si="47"/>
        <v>0</v>
      </c>
      <c r="BA970" s="293">
        <f t="shared" si="48"/>
        <v>0</v>
      </c>
    </row>
    <row r="971" spans="6:53" x14ac:dyDescent="0.2">
      <c r="F971" s="258">
        <f t="shared" si="49"/>
        <v>0</v>
      </c>
      <c r="G971" s="258">
        <f t="shared" si="49"/>
        <v>0</v>
      </c>
      <c r="AZ971" s="293">
        <f t="shared" si="47"/>
        <v>0</v>
      </c>
      <c r="BA971" s="293">
        <f t="shared" si="48"/>
        <v>0</v>
      </c>
    </row>
    <row r="972" spans="6:53" x14ac:dyDescent="0.2">
      <c r="F972" s="258">
        <f t="shared" si="49"/>
        <v>0</v>
      </c>
      <c r="G972" s="258">
        <f t="shared" si="49"/>
        <v>0</v>
      </c>
      <c r="AZ972" s="293">
        <f t="shared" si="47"/>
        <v>0</v>
      </c>
      <c r="BA972" s="293">
        <f t="shared" si="48"/>
        <v>0</v>
      </c>
    </row>
    <row r="973" spans="6:53" x14ac:dyDescent="0.2">
      <c r="F973" s="258">
        <f t="shared" si="49"/>
        <v>0</v>
      </c>
      <c r="G973" s="258">
        <f t="shared" si="49"/>
        <v>0</v>
      </c>
      <c r="AZ973" s="293">
        <f t="shared" si="47"/>
        <v>0</v>
      </c>
      <c r="BA973" s="293">
        <f t="shared" si="48"/>
        <v>0</v>
      </c>
    </row>
    <row r="974" spans="6:53" x14ac:dyDescent="0.2">
      <c r="F974" s="258">
        <f t="shared" si="49"/>
        <v>0</v>
      </c>
      <c r="G974" s="258">
        <f t="shared" si="49"/>
        <v>0</v>
      </c>
      <c r="AZ974" s="293">
        <f t="shared" ref="AZ974:AZ1037" si="50">B974</f>
        <v>0</v>
      </c>
      <c r="BA974" s="293">
        <f t="shared" ref="BA974:BA1037" si="51">C974</f>
        <v>0</v>
      </c>
    </row>
    <row r="975" spans="6:53" x14ac:dyDescent="0.2">
      <c r="F975" s="258">
        <f t="shared" si="49"/>
        <v>0</v>
      </c>
      <c r="G975" s="258">
        <f t="shared" si="49"/>
        <v>0</v>
      </c>
      <c r="AZ975" s="293">
        <f t="shared" si="50"/>
        <v>0</v>
      </c>
      <c r="BA975" s="293">
        <f t="shared" si="51"/>
        <v>0</v>
      </c>
    </row>
    <row r="976" spans="6:53" x14ac:dyDescent="0.2">
      <c r="F976" s="258">
        <f t="shared" si="49"/>
        <v>0</v>
      </c>
      <c r="G976" s="258">
        <f t="shared" si="49"/>
        <v>0</v>
      </c>
      <c r="AZ976" s="293">
        <f t="shared" si="50"/>
        <v>0</v>
      </c>
      <c r="BA976" s="293">
        <f t="shared" si="51"/>
        <v>0</v>
      </c>
    </row>
    <row r="977" spans="6:53" x14ac:dyDescent="0.2">
      <c r="F977" s="258">
        <f t="shared" si="49"/>
        <v>0</v>
      </c>
      <c r="G977" s="258">
        <f t="shared" si="49"/>
        <v>0</v>
      </c>
      <c r="AZ977" s="293">
        <f t="shared" si="50"/>
        <v>0</v>
      </c>
      <c r="BA977" s="293">
        <f t="shared" si="51"/>
        <v>0</v>
      </c>
    </row>
    <row r="978" spans="6:53" x14ac:dyDescent="0.2">
      <c r="F978" s="258">
        <f t="shared" si="49"/>
        <v>0</v>
      </c>
      <c r="G978" s="258">
        <f t="shared" si="49"/>
        <v>0</v>
      </c>
      <c r="AZ978" s="293">
        <f t="shared" si="50"/>
        <v>0</v>
      </c>
      <c r="BA978" s="293">
        <f t="shared" si="51"/>
        <v>0</v>
      </c>
    </row>
    <row r="979" spans="6:53" x14ac:dyDescent="0.2">
      <c r="F979" s="258">
        <f t="shared" si="49"/>
        <v>0</v>
      </c>
      <c r="G979" s="258">
        <f t="shared" si="49"/>
        <v>0</v>
      </c>
      <c r="AZ979" s="293">
        <f t="shared" si="50"/>
        <v>0</v>
      </c>
      <c r="BA979" s="293">
        <f t="shared" si="51"/>
        <v>0</v>
      </c>
    </row>
    <row r="980" spans="6:53" x14ac:dyDescent="0.2">
      <c r="F980" s="258">
        <f t="shared" si="49"/>
        <v>0</v>
      </c>
      <c r="G980" s="258">
        <f t="shared" si="49"/>
        <v>0</v>
      </c>
      <c r="AZ980" s="293">
        <f t="shared" si="50"/>
        <v>0</v>
      </c>
      <c r="BA980" s="293">
        <f t="shared" si="51"/>
        <v>0</v>
      </c>
    </row>
    <row r="981" spans="6:53" x14ac:dyDescent="0.2">
      <c r="F981" s="258">
        <f t="shared" si="49"/>
        <v>0</v>
      </c>
      <c r="G981" s="258">
        <f t="shared" si="49"/>
        <v>0</v>
      </c>
      <c r="AZ981" s="293">
        <f t="shared" si="50"/>
        <v>0</v>
      </c>
      <c r="BA981" s="293">
        <f t="shared" si="51"/>
        <v>0</v>
      </c>
    </row>
    <row r="982" spans="6:53" x14ac:dyDescent="0.2">
      <c r="F982" s="258">
        <f t="shared" si="49"/>
        <v>0</v>
      </c>
      <c r="G982" s="258">
        <f t="shared" si="49"/>
        <v>0</v>
      </c>
      <c r="AZ982" s="293">
        <f t="shared" si="50"/>
        <v>0</v>
      </c>
      <c r="BA982" s="293">
        <f t="shared" si="51"/>
        <v>0</v>
      </c>
    </row>
    <row r="983" spans="6:53" x14ac:dyDescent="0.2">
      <c r="F983" s="258">
        <f t="shared" si="49"/>
        <v>0</v>
      </c>
      <c r="G983" s="258">
        <f t="shared" si="49"/>
        <v>0</v>
      </c>
      <c r="AZ983" s="293">
        <f t="shared" si="50"/>
        <v>0</v>
      </c>
      <c r="BA983" s="293">
        <f t="shared" si="51"/>
        <v>0</v>
      </c>
    </row>
    <row r="984" spans="6:53" x14ac:dyDescent="0.2">
      <c r="F984" s="258">
        <f t="shared" si="49"/>
        <v>0</v>
      </c>
      <c r="G984" s="258">
        <f t="shared" si="49"/>
        <v>0</v>
      </c>
      <c r="AZ984" s="293">
        <f t="shared" si="50"/>
        <v>0</v>
      </c>
      <c r="BA984" s="293">
        <f t="shared" si="51"/>
        <v>0</v>
      </c>
    </row>
    <row r="985" spans="6:53" x14ac:dyDescent="0.2">
      <c r="F985" s="258">
        <f t="shared" si="49"/>
        <v>0</v>
      </c>
      <c r="G985" s="258">
        <f t="shared" si="49"/>
        <v>0</v>
      </c>
      <c r="AZ985" s="293">
        <f t="shared" si="50"/>
        <v>0</v>
      </c>
      <c r="BA985" s="293">
        <f t="shared" si="51"/>
        <v>0</v>
      </c>
    </row>
    <row r="986" spans="6:53" x14ac:dyDescent="0.2">
      <c r="F986" s="258">
        <f t="shared" si="49"/>
        <v>0</v>
      </c>
      <c r="G986" s="258">
        <f t="shared" si="49"/>
        <v>0</v>
      </c>
      <c r="AZ986" s="293">
        <f t="shared" si="50"/>
        <v>0</v>
      </c>
      <c r="BA986" s="293">
        <f t="shared" si="51"/>
        <v>0</v>
      </c>
    </row>
    <row r="987" spans="6:53" x14ac:dyDescent="0.2">
      <c r="F987" s="258">
        <f t="shared" si="49"/>
        <v>0</v>
      </c>
      <c r="G987" s="258">
        <f t="shared" si="49"/>
        <v>0</v>
      </c>
      <c r="AZ987" s="293">
        <f t="shared" si="50"/>
        <v>0</v>
      </c>
      <c r="BA987" s="293">
        <f t="shared" si="51"/>
        <v>0</v>
      </c>
    </row>
    <row r="988" spans="6:53" x14ac:dyDescent="0.2">
      <c r="F988" s="258">
        <f t="shared" si="49"/>
        <v>0</v>
      </c>
      <c r="G988" s="258">
        <f t="shared" si="49"/>
        <v>0</v>
      </c>
      <c r="AZ988" s="293">
        <f t="shared" si="50"/>
        <v>0</v>
      </c>
      <c r="BA988" s="293">
        <f t="shared" si="51"/>
        <v>0</v>
      </c>
    </row>
    <row r="989" spans="6:53" x14ac:dyDescent="0.2">
      <c r="F989" s="258">
        <f t="shared" ref="F989:G1052" si="52">SUMIF($M$1:$AU$1,F$1,$M989:$AU989)</f>
        <v>0</v>
      </c>
      <c r="G989" s="258">
        <f t="shared" si="52"/>
        <v>0</v>
      </c>
      <c r="AZ989" s="293">
        <f t="shared" si="50"/>
        <v>0</v>
      </c>
      <c r="BA989" s="293">
        <f t="shared" si="51"/>
        <v>0</v>
      </c>
    </row>
    <row r="990" spans="6:53" x14ac:dyDescent="0.2">
      <c r="F990" s="258">
        <f t="shared" si="52"/>
        <v>0</v>
      </c>
      <c r="G990" s="258">
        <f t="shared" si="52"/>
        <v>0</v>
      </c>
      <c r="AZ990" s="293">
        <f t="shared" si="50"/>
        <v>0</v>
      </c>
      <c r="BA990" s="293">
        <f t="shared" si="51"/>
        <v>0</v>
      </c>
    </row>
    <row r="991" spans="6:53" x14ac:dyDescent="0.2">
      <c r="F991" s="258">
        <f t="shared" si="52"/>
        <v>0</v>
      </c>
      <c r="G991" s="258">
        <f t="shared" si="52"/>
        <v>0</v>
      </c>
      <c r="AZ991" s="293">
        <f t="shared" si="50"/>
        <v>0</v>
      </c>
      <c r="BA991" s="293">
        <f t="shared" si="51"/>
        <v>0</v>
      </c>
    </row>
    <row r="992" spans="6:53" x14ac:dyDescent="0.2">
      <c r="F992" s="258">
        <f t="shared" si="52"/>
        <v>0</v>
      </c>
      <c r="G992" s="258">
        <f t="shared" si="52"/>
        <v>0</v>
      </c>
      <c r="AZ992" s="293">
        <f t="shared" si="50"/>
        <v>0</v>
      </c>
      <c r="BA992" s="293">
        <f t="shared" si="51"/>
        <v>0</v>
      </c>
    </row>
    <row r="993" spans="6:53" x14ac:dyDescent="0.2">
      <c r="F993" s="258">
        <f t="shared" si="52"/>
        <v>0</v>
      </c>
      <c r="G993" s="258">
        <f t="shared" si="52"/>
        <v>0</v>
      </c>
      <c r="AZ993" s="293">
        <f t="shared" si="50"/>
        <v>0</v>
      </c>
      <c r="BA993" s="293">
        <f t="shared" si="51"/>
        <v>0</v>
      </c>
    </row>
    <row r="994" spans="6:53" x14ac:dyDescent="0.2">
      <c r="F994" s="258">
        <f t="shared" si="52"/>
        <v>0</v>
      </c>
      <c r="G994" s="258">
        <f t="shared" si="52"/>
        <v>0</v>
      </c>
      <c r="AZ994" s="293">
        <f t="shared" si="50"/>
        <v>0</v>
      </c>
      <c r="BA994" s="293">
        <f t="shared" si="51"/>
        <v>0</v>
      </c>
    </row>
    <row r="995" spans="6:53" x14ac:dyDescent="0.2">
      <c r="F995" s="258">
        <f t="shared" si="52"/>
        <v>0</v>
      </c>
      <c r="G995" s="258">
        <f t="shared" si="52"/>
        <v>0</v>
      </c>
      <c r="AZ995" s="293">
        <f t="shared" si="50"/>
        <v>0</v>
      </c>
      <c r="BA995" s="293">
        <f t="shared" si="51"/>
        <v>0</v>
      </c>
    </row>
    <row r="996" spans="6:53" x14ac:dyDescent="0.2">
      <c r="F996" s="258">
        <f t="shared" si="52"/>
        <v>0</v>
      </c>
      <c r="G996" s="258">
        <f t="shared" si="52"/>
        <v>0</v>
      </c>
      <c r="AZ996" s="293">
        <f t="shared" si="50"/>
        <v>0</v>
      </c>
      <c r="BA996" s="293">
        <f t="shared" si="51"/>
        <v>0</v>
      </c>
    </row>
    <row r="997" spans="6:53" x14ac:dyDescent="0.2">
      <c r="F997" s="258">
        <f t="shared" si="52"/>
        <v>0</v>
      </c>
      <c r="G997" s="258">
        <f t="shared" si="52"/>
        <v>0</v>
      </c>
      <c r="AZ997" s="293">
        <f t="shared" si="50"/>
        <v>0</v>
      </c>
      <c r="BA997" s="293">
        <f t="shared" si="51"/>
        <v>0</v>
      </c>
    </row>
    <row r="998" spans="6:53" x14ac:dyDescent="0.2">
      <c r="F998" s="258">
        <f t="shared" si="52"/>
        <v>0</v>
      </c>
      <c r="G998" s="258">
        <f t="shared" si="52"/>
        <v>0</v>
      </c>
      <c r="AZ998" s="293">
        <f t="shared" si="50"/>
        <v>0</v>
      </c>
      <c r="BA998" s="293">
        <f t="shared" si="51"/>
        <v>0</v>
      </c>
    </row>
    <row r="999" spans="6:53" x14ac:dyDescent="0.2">
      <c r="F999" s="258">
        <f t="shared" si="52"/>
        <v>0</v>
      </c>
      <c r="G999" s="258">
        <f t="shared" si="52"/>
        <v>0</v>
      </c>
      <c r="AZ999" s="293">
        <f t="shared" si="50"/>
        <v>0</v>
      </c>
      <c r="BA999" s="293">
        <f t="shared" si="51"/>
        <v>0</v>
      </c>
    </row>
    <row r="1000" spans="6:53" x14ac:dyDescent="0.2">
      <c r="F1000" s="258">
        <f t="shared" si="52"/>
        <v>0</v>
      </c>
      <c r="G1000" s="258">
        <f t="shared" si="52"/>
        <v>0</v>
      </c>
      <c r="AZ1000" s="293">
        <f t="shared" si="50"/>
        <v>0</v>
      </c>
      <c r="BA1000" s="293">
        <f t="shared" si="51"/>
        <v>0</v>
      </c>
    </row>
    <row r="1001" spans="6:53" x14ac:dyDescent="0.2">
      <c r="F1001" s="258">
        <f t="shared" si="52"/>
        <v>0</v>
      </c>
      <c r="G1001" s="258">
        <f t="shared" si="52"/>
        <v>0</v>
      </c>
      <c r="AZ1001" s="293">
        <f t="shared" si="50"/>
        <v>0</v>
      </c>
      <c r="BA1001" s="293">
        <f t="shared" si="51"/>
        <v>0</v>
      </c>
    </row>
    <row r="1002" spans="6:53" x14ac:dyDescent="0.2">
      <c r="F1002" s="258">
        <f t="shared" si="52"/>
        <v>0</v>
      </c>
      <c r="G1002" s="258">
        <f t="shared" si="52"/>
        <v>0</v>
      </c>
      <c r="AZ1002" s="293">
        <f t="shared" si="50"/>
        <v>0</v>
      </c>
      <c r="BA1002" s="293">
        <f t="shared" si="51"/>
        <v>0</v>
      </c>
    </row>
    <row r="1003" spans="6:53" x14ac:dyDescent="0.2">
      <c r="F1003" s="258">
        <f t="shared" si="52"/>
        <v>0</v>
      </c>
      <c r="G1003" s="258">
        <f t="shared" si="52"/>
        <v>0</v>
      </c>
      <c r="AZ1003" s="293">
        <f t="shared" si="50"/>
        <v>0</v>
      </c>
      <c r="BA1003" s="293">
        <f t="shared" si="51"/>
        <v>0</v>
      </c>
    </row>
    <row r="1004" spans="6:53" x14ac:dyDescent="0.2">
      <c r="F1004" s="258">
        <f t="shared" si="52"/>
        <v>0</v>
      </c>
      <c r="G1004" s="258">
        <f t="shared" si="52"/>
        <v>0</v>
      </c>
      <c r="AZ1004" s="293">
        <f t="shared" si="50"/>
        <v>0</v>
      </c>
      <c r="BA1004" s="293">
        <f t="shared" si="51"/>
        <v>0</v>
      </c>
    </row>
    <row r="1005" spans="6:53" x14ac:dyDescent="0.2">
      <c r="F1005" s="258">
        <f t="shared" si="52"/>
        <v>0</v>
      </c>
      <c r="G1005" s="258">
        <f t="shared" si="52"/>
        <v>0</v>
      </c>
      <c r="AZ1005" s="293">
        <f t="shared" si="50"/>
        <v>0</v>
      </c>
      <c r="BA1005" s="293">
        <f t="shared" si="51"/>
        <v>0</v>
      </c>
    </row>
    <row r="1006" spans="6:53" x14ac:dyDescent="0.2">
      <c r="F1006" s="258">
        <f t="shared" si="52"/>
        <v>0</v>
      </c>
      <c r="G1006" s="258">
        <f t="shared" si="52"/>
        <v>0</v>
      </c>
      <c r="AZ1006" s="293">
        <f t="shared" si="50"/>
        <v>0</v>
      </c>
      <c r="BA1006" s="293">
        <f t="shared" si="51"/>
        <v>0</v>
      </c>
    </row>
    <row r="1007" spans="6:53" x14ac:dyDescent="0.2">
      <c r="F1007" s="258">
        <f t="shared" si="52"/>
        <v>0</v>
      </c>
      <c r="G1007" s="258">
        <f t="shared" si="52"/>
        <v>0</v>
      </c>
      <c r="AZ1007" s="293">
        <f t="shared" si="50"/>
        <v>0</v>
      </c>
      <c r="BA1007" s="293">
        <f t="shared" si="51"/>
        <v>0</v>
      </c>
    </row>
    <row r="1008" spans="6:53" x14ac:dyDescent="0.2">
      <c r="F1008" s="258">
        <f t="shared" si="52"/>
        <v>0</v>
      </c>
      <c r="G1008" s="258">
        <f t="shared" si="52"/>
        <v>0</v>
      </c>
      <c r="AZ1008" s="293">
        <f t="shared" si="50"/>
        <v>0</v>
      </c>
      <c r="BA1008" s="293">
        <f t="shared" si="51"/>
        <v>0</v>
      </c>
    </row>
    <row r="1009" spans="6:53" x14ac:dyDescent="0.2">
      <c r="F1009" s="258">
        <f t="shared" si="52"/>
        <v>0</v>
      </c>
      <c r="G1009" s="258">
        <f t="shared" si="52"/>
        <v>0</v>
      </c>
      <c r="AZ1009" s="293">
        <f t="shared" si="50"/>
        <v>0</v>
      </c>
      <c r="BA1009" s="293">
        <f t="shared" si="51"/>
        <v>0</v>
      </c>
    </row>
    <row r="1010" spans="6:53" x14ac:dyDescent="0.2">
      <c r="F1010" s="258">
        <f t="shared" si="52"/>
        <v>0</v>
      </c>
      <c r="G1010" s="258">
        <f t="shared" si="52"/>
        <v>0</v>
      </c>
      <c r="AZ1010" s="293">
        <f t="shared" si="50"/>
        <v>0</v>
      </c>
      <c r="BA1010" s="293">
        <f t="shared" si="51"/>
        <v>0</v>
      </c>
    </row>
    <row r="1011" spans="6:53" x14ac:dyDescent="0.2">
      <c r="F1011" s="258">
        <f t="shared" si="52"/>
        <v>0</v>
      </c>
      <c r="G1011" s="258">
        <f t="shared" si="52"/>
        <v>0</v>
      </c>
      <c r="AZ1011" s="293">
        <f t="shared" si="50"/>
        <v>0</v>
      </c>
      <c r="BA1011" s="293">
        <f t="shared" si="51"/>
        <v>0</v>
      </c>
    </row>
    <row r="1012" spans="6:53" x14ac:dyDescent="0.2">
      <c r="F1012" s="258">
        <f t="shared" si="52"/>
        <v>0</v>
      </c>
      <c r="G1012" s="258">
        <f t="shared" si="52"/>
        <v>0</v>
      </c>
      <c r="AZ1012" s="293">
        <f t="shared" si="50"/>
        <v>0</v>
      </c>
      <c r="BA1012" s="293">
        <f t="shared" si="51"/>
        <v>0</v>
      </c>
    </row>
    <row r="1013" spans="6:53" x14ac:dyDescent="0.2">
      <c r="F1013" s="258">
        <f t="shared" si="52"/>
        <v>0</v>
      </c>
      <c r="G1013" s="258">
        <f t="shared" si="52"/>
        <v>0</v>
      </c>
      <c r="AZ1013" s="293">
        <f t="shared" si="50"/>
        <v>0</v>
      </c>
      <c r="BA1013" s="293">
        <f t="shared" si="51"/>
        <v>0</v>
      </c>
    </row>
    <row r="1014" spans="6:53" x14ac:dyDescent="0.2">
      <c r="F1014" s="258">
        <f t="shared" si="52"/>
        <v>0</v>
      </c>
      <c r="G1014" s="258">
        <f t="shared" si="52"/>
        <v>0</v>
      </c>
      <c r="AZ1014" s="293">
        <f t="shared" si="50"/>
        <v>0</v>
      </c>
      <c r="BA1014" s="293">
        <f t="shared" si="51"/>
        <v>0</v>
      </c>
    </row>
    <row r="1015" spans="6:53" x14ac:dyDescent="0.2">
      <c r="F1015" s="258">
        <f t="shared" si="52"/>
        <v>0</v>
      </c>
      <c r="G1015" s="258">
        <f t="shared" si="52"/>
        <v>0</v>
      </c>
      <c r="AZ1015" s="293">
        <f t="shared" si="50"/>
        <v>0</v>
      </c>
      <c r="BA1015" s="293">
        <f t="shared" si="51"/>
        <v>0</v>
      </c>
    </row>
    <row r="1016" spans="6:53" x14ac:dyDescent="0.2">
      <c r="F1016" s="258">
        <f t="shared" si="52"/>
        <v>0</v>
      </c>
      <c r="G1016" s="258">
        <f t="shared" si="52"/>
        <v>0</v>
      </c>
      <c r="AZ1016" s="293">
        <f t="shared" si="50"/>
        <v>0</v>
      </c>
      <c r="BA1016" s="293">
        <f t="shared" si="51"/>
        <v>0</v>
      </c>
    </row>
    <row r="1017" spans="6:53" x14ac:dyDescent="0.2">
      <c r="F1017" s="258">
        <f t="shared" si="52"/>
        <v>0</v>
      </c>
      <c r="G1017" s="258">
        <f t="shared" si="52"/>
        <v>0</v>
      </c>
      <c r="AZ1017" s="293">
        <f t="shared" si="50"/>
        <v>0</v>
      </c>
      <c r="BA1017" s="293">
        <f t="shared" si="51"/>
        <v>0</v>
      </c>
    </row>
    <row r="1018" spans="6:53" x14ac:dyDescent="0.2">
      <c r="F1018" s="258">
        <f t="shared" si="52"/>
        <v>0</v>
      </c>
      <c r="G1018" s="258">
        <f t="shared" si="52"/>
        <v>0</v>
      </c>
      <c r="AZ1018" s="293">
        <f t="shared" si="50"/>
        <v>0</v>
      </c>
      <c r="BA1018" s="293">
        <f t="shared" si="51"/>
        <v>0</v>
      </c>
    </row>
    <row r="1019" spans="6:53" x14ac:dyDescent="0.2">
      <c r="F1019" s="258">
        <f t="shared" si="52"/>
        <v>0</v>
      </c>
      <c r="G1019" s="258">
        <f t="shared" si="52"/>
        <v>0</v>
      </c>
      <c r="AZ1019" s="293">
        <f t="shared" si="50"/>
        <v>0</v>
      </c>
      <c r="BA1019" s="293">
        <f t="shared" si="51"/>
        <v>0</v>
      </c>
    </row>
    <row r="1020" spans="6:53" x14ac:dyDescent="0.2">
      <c r="F1020" s="258">
        <f t="shared" si="52"/>
        <v>0</v>
      </c>
      <c r="G1020" s="258">
        <f t="shared" si="52"/>
        <v>0</v>
      </c>
      <c r="AZ1020" s="293">
        <f t="shared" si="50"/>
        <v>0</v>
      </c>
      <c r="BA1020" s="293">
        <f t="shared" si="51"/>
        <v>0</v>
      </c>
    </row>
    <row r="1021" spans="6:53" x14ac:dyDescent="0.2">
      <c r="F1021" s="258">
        <f t="shared" si="52"/>
        <v>0</v>
      </c>
      <c r="G1021" s="258">
        <f t="shared" si="52"/>
        <v>0</v>
      </c>
      <c r="AZ1021" s="293">
        <f t="shared" si="50"/>
        <v>0</v>
      </c>
      <c r="BA1021" s="293">
        <f t="shared" si="51"/>
        <v>0</v>
      </c>
    </row>
    <row r="1022" spans="6:53" x14ac:dyDescent="0.2">
      <c r="F1022" s="258">
        <f t="shared" si="52"/>
        <v>0</v>
      </c>
      <c r="G1022" s="258">
        <f t="shared" si="52"/>
        <v>0</v>
      </c>
      <c r="AZ1022" s="293">
        <f t="shared" si="50"/>
        <v>0</v>
      </c>
      <c r="BA1022" s="293">
        <f t="shared" si="51"/>
        <v>0</v>
      </c>
    </row>
    <row r="1023" spans="6:53" x14ac:dyDescent="0.2">
      <c r="F1023" s="258">
        <f t="shared" si="52"/>
        <v>0</v>
      </c>
      <c r="G1023" s="258">
        <f t="shared" si="52"/>
        <v>0</v>
      </c>
      <c r="AZ1023" s="293">
        <f t="shared" si="50"/>
        <v>0</v>
      </c>
      <c r="BA1023" s="293">
        <f t="shared" si="51"/>
        <v>0</v>
      </c>
    </row>
    <row r="1024" spans="6:53" x14ac:dyDescent="0.2">
      <c r="F1024" s="258">
        <f t="shared" si="52"/>
        <v>0</v>
      </c>
      <c r="G1024" s="258">
        <f t="shared" si="52"/>
        <v>0</v>
      </c>
      <c r="AZ1024" s="293">
        <f t="shared" si="50"/>
        <v>0</v>
      </c>
      <c r="BA1024" s="293">
        <f t="shared" si="51"/>
        <v>0</v>
      </c>
    </row>
    <row r="1025" spans="6:53" x14ac:dyDescent="0.2">
      <c r="F1025" s="258">
        <f t="shared" si="52"/>
        <v>0</v>
      </c>
      <c r="G1025" s="258">
        <f t="shared" si="52"/>
        <v>0</v>
      </c>
      <c r="AZ1025" s="293">
        <f t="shared" si="50"/>
        <v>0</v>
      </c>
      <c r="BA1025" s="293">
        <f t="shared" si="51"/>
        <v>0</v>
      </c>
    </row>
    <row r="1026" spans="6:53" x14ac:dyDescent="0.2">
      <c r="F1026" s="258">
        <f t="shared" si="52"/>
        <v>0</v>
      </c>
      <c r="G1026" s="258">
        <f t="shared" si="52"/>
        <v>0</v>
      </c>
      <c r="AZ1026" s="293">
        <f t="shared" si="50"/>
        <v>0</v>
      </c>
      <c r="BA1026" s="293">
        <f t="shared" si="51"/>
        <v>0</v>
      </c>
    </row>
    <row r="1027" spans="6:53" x14ac:dyDescent="0.2">
      <c r="F1027" s="258">
        <f t="shared" si="52"/>
        <v>0</v>
      </c>
      <c r="G1027" s="258">
        <f t="shared" si="52"/>
        <v>0</v>
      </c>
      <c r="AZ1027" s="293">
        <f t="shared" si="50"/>
        <v>0</v>
      </c>
      <c r="BA1027" s="293">
        <f t="shared" si="51"/>
        <v>0</v>
      </c>
    </row>
    <row r="1028" spans="6:53" x14ac:dyDescent="0.2">
      <c r="F1028" s="258">
        <f t="shared" si="52"/>
        <v>0</v>
      </c>
      <c r="G1028" s="258">
        <f t="shared" si="52"/>
        <v>0</v>
      </c>
      <c r="AZ1028" s="293">
        <f t="shared" si="50"/>
        <v>0</v>
      </c>
      <c r="BA1028" s="293">
        <f t="shared" si="51"/>
        <v>0</v>
      </c>
    </row>
    <row r="1029" spans="6:53" x14ac:dyDescent="0.2">
      <c r="F1029" s="258">
        <f t="shared" si="52"/>
        <v>0</v>
      </c>
      <c r="G1029" s="258">
        <f t="shared" si="52"/>
        <v>0</v>
      </c>
      <c r="AZ1029" s="293">
        <f t="shared" si="50"/>
        <v>0</v>
      </c>
      <c r="BA1029" s="293">
        <f t="shared" si="51"/>
        <v>0</v>
      </c>
    </row>
    <row r="1030" spans="6:53" x14ac:dyDescent="0.2">
      <c r="F1030" s="258">
        <f t="shared" si="52"/>
        <v>0</v>
      </c>
      <c r="G1030" s="258">
        <f t="shared" si="52"/>
        <v>0</v>
      </c>
      <c r="AZ1030" s="293">
        <f t="shared" si="50"/>
        <v>0</v>
      </c>
      <c r="BA1030" s="293">
        <f t="shared" si="51"/>
        <v>0</v>
      </c>
    </row>
    <row r="1031" spans="6:53" x14ac:dyDescent="0.2">
      <c r="F1031" s="258">
        <f t="shared" si="52"/>
        <v>0</v>
      </c>
      <c r="G1031" s="258">
        <f t="shared" si="52"/>
        <v>0</v>
      </c>
      <c r="AZ1031" s="293">
        <f t="shared" si="50"/>
        <v>0</v>
      </c>
      <c r="BA1031" s="293">
        <f t="shared" si="51"/>
        <v>0</v>
      </c>
    </row>
    <row r="1032" spans="6:53" x14ac:dyDescent="0.2">
      <c r="F1032" s="258">
        <f t="shared" si="52"/>
        <v>0</v>
      </c>
      <c r="G1032" s="258">
        <f t="shared" si="52"/>
        <v>0</v>
      </c>
      <c r="AZ1032" s="293">
        <f t="shared" si="50"/>
        <v>0</v>
      </c>
      <c r="BA1032" s="293">
        <f t="shared" si="51"/>
        <v>0</v>
      </c>
    </row>
    <row r="1033" spans="6:53" x14ac:dyDescent="0.2">
      <c r="F1033" s="258">
        <f t="shared" si="52"/>
        <v>0</v>
      </c>
      <c r="G1033" s="258">
        <f t="shared" si="52"/>
        <v>0</v>
      </c>
      <c r="AZ1033" s="293">
        <f t="shared" si="50"/>
        <v>0</v>
      </c>
      <c r="BA1033" s="293">
        <f t="shared" si="51"/>
        <v>0</v>
      </c>
    </row>
    <row r="1034" spans="6:53" x14ac:dyDescent="0.2">
      <c r="F1034" s="258">
        <f t="shared" si="52"/>
        <v>0</v>
      </c>
      <c r="G1034" s="258">
        <f t="shared" si="52"/>
        <v>0</v>
      </c>
      <c r="AZ1034" s="293">
        <f t="shared" si="50"/>
        <v>0</v>
      </c>
      <c r="BA1034" s="293">
        <f t="shared" si="51"/>
        <v>0</v>
      </c>
    </row>
    <row r="1035" spans="6:53" x14ac:dyDescent="0.2">
      <c r="F1035" s="258">
        <f t="shared" si="52"/>
        <v>0</v>
      </c>
      <c r="G1035" s="258">
        <f t="shared" si="52"/>
        <v>0</v>
      </c>
      <c r="AZ1035" s="293">
        <f t="shared" si="50"/>
        <v>0</v>
      </c>
      <c r="BA1035" s="293">
        <f t="shared" si="51"/>
        <v>0</v>
      </c>
    </row>
    <row r="1036" spans="6:53" x14ac:dyDescent="0.2">
      <c r="F1036" s="258">
        <f t="shared" si="52"/>
        <v>0</v>
      </c>
      <c r="G1036" s="258">
        <f t="shared" si="52"/>
        <v>0</v>
      </c>
      <c r="AZ1036" s="293">
        <f t="shared" si="50"/>
        <v>0</v>
      </c>
      <c r="BA1036" s="293">
        <f t="shared" si="51"/>
        <v>0</v>
      </c>
    </row>
    <row r="1037" spans="6:53" x14ac:dyDescent="0.2">
      <c r="F1037" s="258">
        <f t="shared" si="52"/>
        <v>0</v>
      </c>
      <c r="G1037" s="258">
        <f t="shared" si="52"/>
        <v>0</v>
      </c>
      <c r="AZ1037" s="293">
        <f t="shared" si="50"/>
        <v>0</v>
      </c>
      <c r="BA1037" s="293">
        <f t="shared" si="51"/>
        <v>0</v>
      </c>
    </row>
    <row r="1038" spans="6:53" x14ac:dyDescent="0.2">
      <c r="F1038" s="258">
        <f t="shared" si="52"/>
        <v>0</v>
      </c>
      <c r="G1038" s="258">
        <f t="shared" si="52"/>
        <v>0</v>
      </c>
      <c r="AZ1038" s="293">
        <f t="shared" ref="AZ1038:AZ1087" si="53">B1038</f>
        <v>0</v>
      </c>
      <c r="BA1038" s="293">
        <f t="shared" ref="BA1038:BA1087" si="54">C1038</f>
        <v>0</v>
      </c>
    </row>
    <row r="1039" spans="6:53" x14ac:dyDescent="0.2">
      <c r="F1039" s="258">
        <f t="shared" si="52"/>
        <v>0</v>
      </c>
      <c r="G1039" s="258">
        <f t="shared" si="52"/>
        <v>0</v>
      </c>
      <c r="AZ1039" s="293">
        <f t="shared" si="53"/>
        <v>0</v>
      </c>
      <c r="BA1039" s="293">
        <f t="shared" si="54"/>
        <v>0</v>
      </c>
    </row>
    <row r="1040" spans="6:53" x14ac:dyDescent="0.2">
      <c r="F1040" s="258">
        <f t="shared" si="52"/>
        <v>0</v>
      </c>
      <c r="G1040" s="258">
        <f t="shared" si="52"/>
        <v>0</v>
      </c>
      <c r="AZ1040" s="293">
        <f t="shared" si="53"/>
        <v>0</v>
      </c>
      <c r="BA1040" s="293">
        <f t="shared" si="54"/>
        <v>0</v>
      </c>
    </row>
    <row r="1041" spans="6:53" x14ac:dyDescent="0.2">
      <c r="F1041" s="258">
        <f t="shared" si="52"/>
        <v>0</v>
      </c>
      <c r="G1041" s="258">
        <f t="shared" si="52"/>
        <v>0</v>
      </c>
      <c r="AZ1041" s="293">
        <f t="shared" si="53"/>
        <v>0</v>
      </c>
      <c r="BA1041" s="293">
        <f t="shared" si="54"/>
        <v>0</v>
      </c>
    </row>
    <row r="1042" spans="6:53" x14ac:dyDescent="0.2">
      <c r="F1042" s="258">
        <f t="shared" si="52"/>
        <v>0</v>
      </c>
      <c r="G1042" s="258">
        <f t="shared" si="52"/>
        <v>0</v>
      </c>
      <c r="AZ1042" s="293">
        <f t="shared" si="53"/>
        <v>0</v>
      </c>
      <c r="BA1042" s="293">
        <f t="shared" si="54"/>
        <v>0</v>
      </c>
    </row>
    <row r="1043" spans="6:53" x14ac:dyDescent="0.2">
      <c r="F1043" s="258">
        <f t="shared" si="52"/>
        <v>0</v>
      </c>
      <c r="G1043" s="258">
        <f t="shared" si="52"/>
        <v>0</v>
      </c>
      <c r="AZ1043" s="293">
        <f t="shared" si="53"/>
        <v>0</v>
      </c>
      <c r="BA1043" s="293">
        <f t="shared" si="54"/>
        <v>0</v>
      </c>
    </row>
    <row r="1044" spans="6:53" x14ac:dyDescent="0.2">
      <c r="F1044" s="258">
        <f t="shared" si="52"/>
        <v>0</v>
      </c>
      <c r="G1044" s="258">
        <f t="shared" si="52"/>
        <v>0</v>
      </c>
      <c r="AZ1044" s="293">
        <f t="shared" si="53"/>
        <v>0</v>
      </c>
      <c r="BA1044" s="293">
        <f t="shared" si="54"/>
        <v>0</v>
      </c>
    </row>
    <row r="1045" spans="6:53" x14ac:dyDescent="0.2">
      <c r="F1045" s="258">
        <f t="shared" si="52"/>
        <v>0</v>
      </c>
      <c r="G1045" s="258">
        <f t="shared" si="52"/>
        <v>0</v>
      </c>
      <c r="AZ1045" s="293">
        <f t="shared" si="53"/>
        <v>0</v>
      </c>
      <c r="BA1045" s="293">
        <f t="shared" si="54"/>
        <v>0</v>
      </c>
    </row>
    <row r="1046" spans="6:53" x14ac:dyDescent="0.2">
      <c r="F1046" s="258">
        <f t="shared" si="52"/>
        <v>0</v>
      </c>
      <c r="G1046" s="258">
        <f t="shared" si="52"/>
        <v>0</v>
      </c>
      <c r="AZ1046" s="293">
        <f t="shared" si="53"/>
        <v>0</v>
      </c>
      <c r="BA1046" s="293">
        <f t="shared" si="54"/>
        <v>0</v>
      </c>
    </row>
    <row r="1047" spans="6:53" x14ac:dyDescent="0.2">
      <c r="F1047" s="258">
        <f t="shared" si="52"/>
        <v>0</v>
      </c>
      <c r="G1047" s="258">
        <f t="shared" si="52"/>
        <v>0</v>
      </c>
      <c r="AZ1047" s="293">
        <f t="shared" si="53"/>
        <v>0</v>
      </c>
      <c r="BA1047" s="293">
        <f t="shared" si="54"/>
        <v>0</v>
      </c>
    </row>
    <row r="1048" spans="6:53" x14ac:dyDescent="0.2">
      <c r="F1048" s="258">
        <f t="shared" si="52"/>
        <v>0</v>
      </c>
      <c r="G1048" s="258">
        <f t="shared" si="52"/>
        <v>0</v>
      </c>
      <c r="AZ1048" s="293">
        <f t="shared" si="53"/>
        <v>0</v>
      </c>
      <c r="BA1048" s="293">
        <f t="shared" si="54"/>
        <v>0</v>
      </c>
    </row>
    <row r="1049" spans="6:53" x14ac:dyDescent="0.2">
      <c r="F1049" s="258">
        <f t="shared" si="52"/>
        <v>0</v>
      </c>
      <c r="G1049" s="258">
        <f t="shared" si="52"/>
        <v>0</v>
      </c>
      <c r="AZ1049" s="293">
        <f t="shared" si="53"/>
        <v>0</v>
      </c>
      <c r="BA1049" s="293">
        <f t="shared" si="54"/>
        <v>0</v>
      </c>
    </row>
    <row r="1050" spans="6:53" x14ac:dyDescent="0.2">
      <c r="F1050" s="258">
        <f t="shared" si="52"/>
        <v>0</v>
      </c>
      <c r="G1050" s="258">
        <f t="shared" si="52"/>
        <v>0</v>
      </c>
      <c r="AZ1050" s="293">
        <f t="shared" si="53"/>
        <v>0</v>
      </c>
      <c r="BA1050" s="293">
        <f t="shared" si="54"/>
        <v>0</v>
      </c>
    </row>
    <row r="1051" spans="6:53" x14ac:dyDescent="0.2">
      <c r="F1051" s="258">
        <f t="shared" si="52"/>
        <v>0</v>
      </c>
      <c r="G1051" s="258">
        <f t="shared" si="52"/>
        <v>0</v>
      </c>
      <c r="AZ1051" s="293">
        <f t="shared" si="53"/>
        <v>0</v>
      </c>
      <c r="BA1051" s="293">
        <f t="shared" si="54"/>
        <v>0</v>
      </c>
    </row>
    <row r="1052" spans="6:53" x14ac:dyDescent="0.2">
      <c r="F1052" s="258">
        <f t="shared" si="52"/>
        <v>0</v>
      </c>
      <c r="G1052" s="258">
        <f t="shared" si="52"/>
        <v>0</v>
      </c>
      <c r="AZ1052" s="293">
        <f t="shared" si="53"/>
        <v>0</v>
      </c>
      <c r="BA1052" s="293">
        <f t="shared" si="54"/>
        <v>0</v>
      </c>
    </row>
    <row r="1053" spans="6:53" x14ac:dyDescent="0.2">
      <c r="F1053" s="258">
        <f t="shared" ref="F1053:G1116" si="55">SUMIF($M$1:$AU$1,F$1,$M1053:$AU1053)</f>
        <v>0</v>
      </c>
      <c r="G1053" s="258">
        <f t="shared" si="55"/>
        <v>0</v>
      </c>
      <c r="AZ1053" s="293">
        <f t="shared" si="53"/>
        <v>0</v>
      </c>
      <c r="BA1053" s="293">
        <f t="shared" si="54"/>
        <v>0</v>
      </c>
    </row>
    <row r="1054" spans="6:53" x14ac:dyDescent="0.2">
      <c r="F1054" s="258">
        <f t="shared" si="55"/>
        <v>0</v>
      </c>
      <c r="G1054" s="258">
        <f t="shared" si="55"/>
        <v>0</v>
      </c>
      <c r="AZ1054" s="293">
        <f t="shared" si="53"/>
        <v>0</v>
      </c>
      <c r="BA1054" s="293">
        <f t="shared" si="54"/>
        <v>0</v>
      </c>
    </row>
    <row r="1055" spans="6:53" x14ac:dyDescent="0.2">
      <c r="F1055" s="258">
        <f t="shared" si="55"/>
        <v>0</v>
      </c>
      <c r="G1055" s="258">
        <f t="shared" si="55"/>
        <v>0</v>
      </c>
      <c r="AZ1055" s="293">
        <f t="shared" si="53"/>
        <v>0</v>
      </c>
      <c r="BA1055" s="293">
        <f t="shared" si="54"/>
        <v>0</v>
      </c>
    </row>
    <row r="1056" spans="6:53" x14ac:dyDescent="0.2">
      <c r="F1056" s="258">
        <f t="shared" si="55"/>
        <v>0</v>
      </c>
      <c r="G1056" s="258">
        <f t="shared" si="55"/>
        <v>0</v>
      </c>
      <c r="AZ1056" s="293">
        <f t="shared" si="53"/>
        <v>0</v>
      </c>
      <c r="BA1056" s="293">
        <f t="shared" si="54"/>
        <v>0</v>
      </c>
    </row>
    <row r="1057" spans="6:53" x14ac:dyDescent="0.2">
      <c r="F1057" s="258">
        <f t="shared" si="55"/>
        <v>0</v>
      </c>
      <c r="G1057" s="258">
        <f t="shared" si="55"/>
        <v>0</v>
      </c>
      <c r="AZ1057" s="293">
        <f t="shared" si="53"/>
        <v>0</v>
      </c>
      <c r="BA1057" s="293">
        <f t="shared" si="54"/>
        <v>0</v>
      </c>
    </row>
    <row r="1058" spans="6:53" x14ac:dyDescent="0.2">
      <c r="F1058" s="258">
        <f t="shared" si="55"/>
        <v>0</v>
      </c>
      <c r="G1058" s="258">
        <f t="shared" si="55"/>
        <v>0</v>
      </c>
      <c r="AZ1058" s="293">
        <f t="shared" si="53"/>
        <v>0</v>
      </c>
      <c r="BA1058" s="293">
        <f t="shared" si="54"/>
        <v>0</v>
      </c>
    </row>
    <row r="1059" spans="6:53" x14ac:dyDescent="0.2">
      <c r="F1059" s="258">
        <f t="shared" si="55"/>
        <v>0</v>
      </c>
      <c r="G1059" s="258">
        <f t="shared" si="55"/>
        <v>0</v>
      </c>
      <c r="AZ1059" s="293">
        <f t="shared" si="53"/>
        <v>0</v>
      </c>
      <c r="BA1059" s="293">
        <f t="shared" si="54"/>
        <v>0</v>
      </c>
    </row>
    <row r="1060" spans="6:53" x14ac:dyDescent="0.2">
      <c r="F1060" s="258">
        <f t="shared" si="55"/>
        <v>0</v>
      </c>
      <c r="G1060" s="258">
        <f t="shared" si="55"/>
        <v>0</v>
      </c>
      <c r="AZ1060" s="293">
        <f t="shared" si="53"/>
        <v>0</v>
      </c>
      <c r="BA1060" s="293">
        <f t="shared" si="54"/>
        <v>0</v>
      </c>
    </row>
    <row r="1061" spans="6:53" x14ac:dyDescent="0.2">
      <c r="F1061" s="258">
        <f t="shared" si="55"/>
        <v>0</v>
      </c>
      <c r="G1061" s="258">
        <f t="shared" si="55"/>
        <v>0</v>
      </c>
      <c r="AZ1061" s="293">
        <f t="shared" si="53"/>
        <v>0</v>
      </c>
      <c r="BA1061" s="293">
        <f t="shared" si="54"/>
        <v>0</v>
      </c>
    </row>
    <row r="1062" spans="6:53" x14ac:dyDescent="0.2">
      <c r="F1062" s="258">
        <f t="shared" si="55"/>
        <v>0</v>
      </c>
      <c r="G1062" s="258">
        <f t="shared" si="55"/>
        <v>0</v>
      </c>
      <c r="AZ1062" s="293">
        <f t="shared" si="53"/>
        <v>0</v>
      </c>
      <c r="BA1062" s="293">
        <f t="shared" si="54"/>
        <v>0</v>
      </c>
    </row>
    <row r="1063" spans="6:53" x14ac:dyDescent="0.2">
      <c r="F1063" s="258">
        <f t="shared" si="55"/>
        <v>0</v>
      </c>
      <c r="G1063" s="258">
        <f t="shared" si="55"/>
        <v>0</v>
      </c>
      <c r="AZ1063" s="293">
        <f t="shared" si="53"/>
        <v>0</v>
      </c>
      <c r="BA1063" s="293">
        <f t="shared" si="54"/>
        <v>0</v>
      </c>
    </row>
    <row r="1064" spans="6:53" x14ac:dyDescent="0.2">
      <c r="F1064" s="258">
        <f t="shared" si="55"/>
        <v>0</v>
      </c>
      <c r="G1064" s="258">
        <f t="shared" si="55"/>
        <v>0</v>
      </c>
      <c r="AZ1064" s="293">
        <f t="shared" si="53"/>
        <v>0</v>
      </c>
      <c r="BA1064" s="293">
        <f t="shared" si="54"/>
        <v>0</v>
      </c>
    </row>
    <row r="1065" spans="6:53" x14ac:dyDescent="0.2">
      <c r="F1065" s="258">
        <f t="shared" si="55"/>
        <v>0</v>
      </c>
      <c r="G1065" s="258">
        <f t="shared" si="55"/>
        <v>0</v>
      </c>
      <c r="AZ1065" s="293">
        <f t="shared" si="53"/>
        <v>0</v>
      </c>
      <c r="BA1065" s="293">
        <f t="shared" si="54"/>
        <v>0</v>
      </c>
    </row>
    <row r="1066" spans="6:53" x14ac:dyDescent="0.2">
      <c r="F1066" s="258">
        <f t="shared" si="55"/>
        <v>0</v>
      </c>
      <c r="G1066" s="258">
        <f t="shared" si="55"/>
        <v>0</v>
      </c>
      <c r="AZ1066" s="293">
        <f t="shared" si="53"/>
        <v>0</v>
      </c>
      <c r="BA1066" s="293">
        <f t="shared" si="54"/>
        <v>0</v>
      </c>
    </row>
    <row r="1067" spans="6:53" x14ac:dyDescent="0.2">
      <c r="F1067" s="258">
        <f t="shared" si="55"/>
        <v>0</v>
      </c>
      <c r="G1067" s="258">
        <f t="shared" si="55"/>
        <v>0</v>
      </c>
      <c r="AZ1067" s="293">
        <f t="shared" si="53"/>
        <v>0</v>
      </c>
      <c r="BA1067" s="293">
        <f t="shared" si="54"/>
        <v>0</v>
      </c>
    </row>
    <row r="1068" spans="6:53" x14ac:dyDescent="0.2">
      <c r="F1068" s="258">
        <f t="shared" si="55"/>
        <v>0</v>
      </c>
      <c r="G1068" s="258">
        <f t="shared" si="55"/>
        <v>0</v>
      </c>
      <c r="AZ1068" s="293">
        <f t="shared" si="53"/>
        <v>0</v>
      </c>
      <c r="BA1068" s="293">
        <f t="shared" si="54"/>
        <v>0</v>
      </c>
    </row>
    <row r="1069" spans="6:53" x14ac:dyDescent="0.2">
      <c r="F1069" s="258">
        <f t="shared" si="55"/>
        <v>0</v>
      </c>
      <c r="G1069" s="258">
        <f t="shared" si="55"/>
        <v>0</v>
      </c>
      <c r="AZ1069" s="293">
        <f t="shared" si="53"/>
        <v>0</v>
      </c>
      <c r="BA1069" s="293">
        <f t="shared" si="54"/>
        <v>0</v>
      </c>
    </row>
    <row r="1070" spans="6:53" x14ac:dyDescent="0.2">
      <c r="F1070" s="258">
        <f t="shared" si="55"/>
        <v>0</v>
      </c>
      <c r="G1070" s="258">
        <f t="shared" si="55"/>
        <v>0</v>
      </c>
      <c r="AZ1070" s="293">
        <f t="shared" si="53"/>
        <v>0</v>
      </c>
      <c r="BA1070" s="293">
        <f t="shared" si="54"/>
        <v>0</v>
      </c>
    </row>
    <row r="1071" spans="6:53" x14ac:dyDescent="0.2">
      <c r="F1071" s="258">
        <f t="shared" si="55"/>
        <v>0</v>
      </c>
      <c r="G1071" s="258">
        <f t="shared" si="55"/>
        <v>0</v>
      </c>
      <c r="AZ1071" s="293">
        <f t="shared" si="53"/>
        <v>0</v>
      </c>
      <c r="BA1071" s="293">
        <f t="shared" si="54"/>
        <v>0</v>
      </c>
    </row>
    <row r="1072" spans="6:53" x14ac:dyDescent="0.2">
      <c r="F1072" s="258">
        <f t="shared" si="55"/>
        <v>0</v>
      </c>
      <c r="G1072" s="258">
        <f t="shared" si="55"/>
        <v>0</v>
      </c>
      <c r="AZ1072" s="293">
        <f t="shared" si="53"/>
        <v>0</v>
      </c>
      <c r="BA1072" s="293">
        <f t="shared" si="54"/>
        <v>0</v>
      </c>
    </row>
    <row r="1073" spans="6:53" x14ac:dyDescent="0.2">
      <c r="F1073" s="258">
        <f t="shared" si="55"/>
        <v>0</v>
      </c>
      <c r="G1073" s="258">
        <f t="shared" si="55"/>
        <v>0</v>
      </c>
      <c r="AZ1073" s="293">
        <f t="shared" si="53"/>
        <v>0</v>
      </c>
      <c r="BA1073" s="293">
        <f t="shared" si="54"/>
        <v>0</v>
      </c>
    </row>
    <row r="1074" spans="6:53" x14ac:dyDescent="0.2">
      <c r="F1074" s="258">
        <f t="shared" si="55"/>
        <v>0</v>
      </c>
      <c r="G1074" s="258">
        <f t="shared" si="55"/>
        <v>0</v>
      </c>
      <c r="AZ1074" s="293">
        <f t="shared" si="53"/>
        <v>0</v>
      </c>
      <c r="BA1074" s="293">
        <f t="shared" si="54"/>
        <v>0</v>
      </c>
    </row>
    <row r="1075" spans="6:53" x14ac:dyDescent="0.2">
      <c r="F1075" s="258">
        <f t="shared" si="55"/>
        <v>0</v>
      </c>
      <c r="G1075" s="258">
        <f t="shared" si="55"/>
        <v>0</v>
      </c>
      <c r="AZ1075" s="293">
        <f t="shared" si="53"/>
        <v>0</v>
      </c>
      <c r="BA1075" s="293">
        <f t="shared" si="54"/>
        <v>0</v>
      </c>
    </row>
    <row r="1076" spans="6:53" x14ac:dyDescent="0.2">
      <c r="F1076" s="258">
        <f t="shared" si="55"/>
        <v>0</v>
      </c>
      <c r="G1076" s="258">
        <f t="shared" si="55"/>
        <v>0</v>
      </c>
      <c r="AZ1076" s="293">
        <f t="shared" si="53"/>
        <v>0</v>
      </c>
      <c r="BA1076" s="293">
        <f t="shared" si="54"/>
        <v>0</v>
      </c>
    </row>
    <row r="1077" spans="6:53" x14ac:dyDescent="0.2">
      <c r="F1077" s="258">
        <f t="shared" si="55"/>
        <v>0</v>
      </c>
      <c r="G1077" s="258">
        <f t="shared" si="55"/>
        <v>0</v>
      </c>
      <c r="AZ1077" s="293">
        <f t="shared" si="53"/>
        <v>0</v>
      </c>
      <c r="BA1077" s="293">
        <f t="shared" si="54"/>
        <v>0</v>
      </c>
    </row>
    <row r="1078" spans="6:53" x14ac:dyDescent="0.2">
      <c r="F1078" s="258">
        <f t="shared" si="55"/>
        <v>0</v>
      </c>
      <c r="G1078" s="258">
        <f t="shared" si="55"/>
        <v>0</v>
      </c>
      <c r="AZ1078" s="293">
        <f t="shared" si="53"/>
        <v>0</v>
      </c>
      <c r="BA1078" s="293">
        <f t="shared" si="54"/>
        <v>0</v>
      </c>
    </row>
    <row r="1079" spans="6:53" x14ac:dyDescent="0.2">
      <c r="F1079" s="258">
        <f t="shared" si="55"/>
        <v>0</v>
      </c>
      <c r="G1079" s="258">
        <f t="shared" si="55"/>
        <v>0</v>
      </c>
      <c r="AZ1079" s="293">
        <f t="shared" si="53"/>
        <v>0</v>
      </c>
      <c r="BA1079" s="293">
        <f t="shared" si="54"/>
        <v>0</v>
      </c>
    </row>
    <row r="1080" spans="6:53" x14ac:dyDescent="0.2">
      <c r="F1080" s="258">
        <f t="shared" si="55"/>
        <v>0</v>
      </c>
      <c r="G1080" s="258">
        <f t="shared" si="55"/>
        <v>0</v>
      </c>
      <c r="AZ1080" s="293">
        <f t="shared" si="53"/>
        <v>0</v>
      </c>
      <c r="BA1080" s="293">
        <f t="shared" si="54"/>
        <v>0</v>
      </c>
    </row>
    <row r="1081" spans="6:53" x14ac:dyDescent="0.2">
      <c r="F1081" s="258">
        <f t="shared" si="55"/>
        <v>0</v>
      </c>
      <c r="G1081" s="258">
        <f t="shared" si="55"/>
        <v>0</v>
      </c>
      <c r="AZ1081" s="293">
        <f t="shared" si="53"/>
        <v>0</v>
      </c>
      <c r="BA1081" s="293">
        <f t="shared" si="54"/>
        <v>0</v>
      </c>
    </row>
    <row r="1082" spans="6:53" x14ac:dyDescent="0.2">
      <c r="F1082" s="258">
        <f t="shared" si="55"/>
        <v>0</v>
      </c>
      <c r="G1082" s="258">
        <f t="shared" si="55"/>
        <v>0</v>
      </c>
      <c r="AZ1082" s="293">
        <f t="shared" si="53"/>
        <v>0</v>
      </c>
      <c r="BA1082" s="293">
        <f t="shared" si="54"/>
        <v>0</v>
      </c>
    </row>
    <row r="1083" spans="6:53" x14ac:dyDescent="0.2">
      <c r="F1083" s="258">
        <f t="shared" si="55"/>
        <v>0</v>
      </c>
      <c r="G1083" s="258">
        <f t="shared" si="55"/>
        <v>0</v>
      </c>
      <c r="AZ1083" s="293">
        <f t="shared" si="53"/>
        <v>0</v>
      </c>
      <c r="BA1083" s="293">
        <f t="shared" si="54"/>
        <v>0</v>
      </c>
    </row>
    <row r="1084" spans="6:53" x14ac:dyDescent="0.2">
      <c r="F1084" s="258">
        <f t="shared" si="55"/>
        <v>0</v>
      </c>
      <c r="G1084" s="258">
        <f t="shared" si="55"/>
        <v>0</v>
      </c>
      <c r="AZ1084" s="293">
        <f t="shared" si="53"/>
        <v>0</v>
      </c>
      <c r="BA1084" s="293">
        <f t="shared" si="54"/>
        <v>0</v>
      </c>
    </row>
    <row r="1085" spans="6:53" x14ac:dyDescent="0.2">
      <c r="F1085" s="258">
        <f t="shared" si="55"/>
        <v>0</v>
      </c>
      <c r="G1085" s="258">
        <f t="shared" si="55"/>
        <v>0</v>
      </c>
      <c r="AZ1085" s="293">
        <f t="shared" si="53"/>
        <v>0</v>
      </c>
      <c r="BA1085" s="293">
        <f t="shared" si="54"/>
        <v>0</v>
      </c>
    </row>
    <row r="1086" spans="6:53" x14ac:dyDescent="0.2">
      <c r="F1086" s="258">
        <f t="shared" si="55"/>
        <v>0</v>
      </c>
      <c r="G1086" s="258">
        <f t="shared" si="55"/>
        <v>0</v>
      </c>
      <c r="AZ1086" s="293">
        <f t="shared" si="53"/>
        <v>0</v>
      </c>
      <c r="BA1086" s="293">
        <f t="shared" si="54"/>
        <v>0</v>
      </c>
    </row>
    <row r="1087" spans="6:53" x14ac:dyDescent="0.2">
      <c r="F1087" s="258">
        <f t="shared" si="55"/>
        <v>0</v>
      </c>
      <c r="G1087" s="258">
        <f t="shared" si="55"/>
        <v>0</v>
      </c>
      <c r="AZ1087" s="293">
        <f t="shared" si="53"/>
        <v>0</v>
      </c>
      <c r="BA1087" s="293">
        <f t="shared" si="54"/>
        <v>0</v>
      </c>
    </row>
    <row r="1088" spans="6:53" x14ac:dyDescent="0.2">
      <c r="F1088" s="258">
        <f t="shared" si="55"/>
        <v>0</v>
      </c>
      <c r="G1088" s="258">
        <f t="shared" si="55"/>
        <v>0</v>
      </c>
    </row>
    <row r="1089" spans="6:7" x14ac:dyDescent="0.2">
      <c r="F1089" s="258">
        <f t="shared" si="55"/>
        <v>0</v>
      </c>
      <c r="G1089" s="258">
        <f t="shared" si="55"/>
        <v>0</v>
      </c>
    </row>
    <row r="1090" spans="6:7" x14ac:dyDescent="0.2">
      <c r="F1090" s="258">
        <f t="shared" si="55"/>
        <v>0</v>
      </c>
      <c r="G1090" s="258">
        <f t="shared" si="55"/>
        <v>0</v>
      </c>
    </row>
    <row r="1091" spans="6:7" x14ac:dyDescent="0.2">
      <c r="F1091" s="258">
        <f t="shared" si="55"/>
        <v>0</v>
      </c>
      <c r="G1091" s="258">
        <f t="shared" si="55"/>
        <v>0</v>
      </c>
    </row>
    <row r="1092" spans="6:7" x14ac:dyDescent="0.2">
      <c r="F1092" s="258">
        <f t="shared" si="55"/>
        <v>0</v>
      </c>
      <c r="G1092" s="258">
        <f t="shared" si="55"/>
        <v>0</v>
      </c>
    </row>
    <row r="1093" spans="6:7" x14ac:dyDescent="0.2">
      <c r="F1093" s="258">
        <f t="shared" si="55"/>
        <v>0</v>
      </c>
      <c r="G1093" s="258">
        <f t="shared" si="55"/>
        <v>0</v>
      </c>
    </row>
    <row r="1094" spans="6:7" x14ac:dyDescent="0.2">
      <c r="F1094" s="258">
        <f t="shared" si="55"/>
        <v>0</v>
      </c>
      <c r="G1094" s="258">
        <f t="shared" si="55"/>
        <v>0</v>
      </c>
    </row>
    <row r="1095" spans="6:7" x14ac:dyDescent="0.2">
      <c r="F1095" s="258">
        <f t="shared" si="55"/>
        <v>0</v>
      </c>
      <c r="G1095" s="258">
        <f t="shared" si="55"/>
        <v>0</v>
      </c>
    </row>
    <row r="1096" spans="6:7" x14ac:dyDescent="0.2">
      <c r="F1096" s="258">
        <f t="shared" si="55"/>
        <v>0</v>
      </c>
      <c r="G1096" s="258">
        <f t="shared" si="55"/>
        <v>0</v>
      </c>
    </row>
    <row r="1097" spans="6:7" x14ac:dyDescent="0.2">
      <c r="F1097" s="258">
        <f t="shared" si="55"/>
        <v>0</v>
      </c>
      <c r="G1097" s="258">
        <f t="shared" si="55"/>
        <v>0</v>
      </c>
    </row>
    <row r="1098" spans="6:7" x14ac:dyDescent="0.2">
      <c r="F1098" s="258">
        <f t="shared" si="55"/>
        <v>0</v>
      </c>
      <c r="G1098" s="258">
        <f t="shared" si="55"/>
        <v>0</v>
      </c>
    </row>
    <row r="1099" spans="6:7" x14ac:dyDescent="0.2">
      <c r="F1099" s="258">
        <f t="shared" si="55"/>
        <v>0</v>
      </c>
      <c r="G1099" s="258">
        <f t="shared" si="55"/>
        <v>0</v>
      </c>
    </row>
    <row r="1100" spans="6:7" x14ac:dyDescent="0.2">
      <c r="F1100" s="258">
        <f t="shared" si="55"/>
        <v>0</v>
      </c>
      <c r="G1100" s="258">
        <f t="shared" si="55"/>
        <v>0</v>
      </c>
    </row>
    <row r="1101" spans="6:7" x14ac:dyDescent="0.2">
      <c r="F1101" s="258">
        <f t="shared" si="55"/>
        <v>0</v>
      </c>
      <c r="G1101" s="258">
        <f t="shared" si="55"/>
        <v>0</v>
      </c>
    </row>
    <row r="1102" spans="6:7" x14ac:dyDescent="0.2">
      <c r="F1102" s="258">
        <f t="shared" si="55"/>
        <v>0</v>
      </c>
      <c r="G1102" s="258">
        <f t="shared" si="55"/>
        <v>0</v>
      </c>
    </row>
    <row r="1103" spans="6:7" x14ac:dyDescent="0.2">
      <c r="F1103" s="258">
        <f t="shared" si="55"/>
        <v>0</v>
      </c>
      <c r="G1103" s="258">
        <f t="shared" si="55"/>
        <v>0</v>
      </c>
    </row>
    <row r="1104" spans="6:7" x14ac:dyDescent="0.2">
      <c r="F1104" s="258">
        <f t="shared" si="55"/>
        <v>0</v>
      </c>
      <c r="G1104" s="258">
        <f t="shared" si="55"/>
        <v>0</v>
      </c>
    </row>
    <row r="1105" spans="6:7" x14ac:dyDescent="0.2">
      <c r="F1105" s="258">
        <f t="shared" si="55"/>
        <v>0</v>
      </c>
      <c r="G1105" s="258">
        <f t="shared" si="55"/>
        <v>0</v>
      </c>
    </row>
    <row r="1106" spans="6:7" x14ac:dyDescent="0.2">
      <c r="F1106" s="258">
        <f t="shared" si="55"/>
        <v>0</v>
      </c>
      <c r="G1106" s="258">
        <f t="shared" si="55"/>
        <v>0</v>
      </c>
    </row>
    <row r="1107" spans="6:7" x14ac:dyDescent="0.2">
      <c r="F1107" s="258">
        <f t="shared" si="55"/>
        <v>0</v>
      </c>
      <c r="G1107" s="258">
        <f t="shared" si="55"/>
        <v>0</v>
      </c>
    </row>
    <row r="1108" spans="6:7" x14ac:dyDescent="0.2">
      <c r="F1108" s="258">
        <f t="shared" si="55"/>
        <v>0</v>
      </c>
      <c r="G1108" s="258">
        <f t="shared" si="55"/>
        <v>0</v>
      </c>
    </row>
    <row r="1109" spans="6:7" x14ac:dyDescent="0.2">
      <c r="F1109" s="258">
        <f t="shared" si="55"/>
        <v>0</v>
      </c>
      <c r="G1109" s="258">
        <f t="shared" si="55"/>
        <v>0</v>
      </c>
    </row>
    <row r="1110" spans="6:7" x14ac:dyDescent="0.2">
      <c r="F1110" s="258">
        <f t="shared" si="55"/>
        <v>0</v>
      </c>
      <c r="G1110" s="258">
        <f t="shared" si="55"/>
        <v>0</v>
      </c>
    </row>
    <row r="1111" spans="6:7" x14ac:dyDescent="0.2">
      <c r="F1111" s="258">
        <f t="shared" si="55"/>
        <v>0</v>
      </c>
      <c r="G1111" s="258">
        <f t="shared" si="55"/>
        <v>0</v>
      </c>
    </row>
    <row r="1112" spans="6:7" x14ac:dyDescent="0.2">
      <c r="F1112" s="258">
        <f t="shared" si="55"/>
        <v>0</v>
      </c>
      <c r="G1112" s="258">
        <f t="shared" si="55"/>
        <v>0</v>
      </c>
    </row>
    <row r="1113" spans="6:7" x14ac:dyDescent="0.2">
      <c r="F1113" s="258">
        <f t="shared" si="55"/>
        <v>0</v>
      </c>
      <c r="G1113" s="258">
        <f t="shared" si="55"/>
        <v>0</v>
      </c>
    </row>
    <row r="1114" spans="6:7" x14ac:dyDescent="0.2">
      <c r="F1114" s="258">
        <f t="shared" si="55"/>
        <v>0</v>
      </c>
      <c r="G1114" s="258">
        <f t="shared" si="55"/>
        <v>0</v>
      </c>
    </row>
    <row r="1115" spans="6:7" x14ac:dyDescent="0.2">
      <c r="F1115" s="258">
        <f t="shared" si="55"/>
        <v>0</v>
      </c>
      <c r="G1115" s="258">
        <f t="shared" si="55"/>
        <v>0</v>
      </c>
    </row>
    <row r="1116" spans="6:7" x14ac:dyDescent="0.2">
      <c r="F1116" s="258">
        <f t="shared" si="55"/>
        <v>0</v>
      </c>
      <c r="G1116" s="258">
        <f t="shared" si="55"/>
        <v>0</v>
      </c>
    </row>
    <row r="1117" spans="6:7" x14ac:dyDescent="0.2">
      <c r="F1117" s="258">
        <f t="shared" ref="F1117:G1180" si="56">SUMIF($M$1:$AU$1,F$1,$M1117:$AU1117)</f>
        <v>0</v>
      </c>
      <c r="G1117" s="258">
        <f t="shared" si="56"/>
        <v>0</v>
      </c>
    </row>
    <row r="1118" spans="6:7" x14ac:dyDescent="0.2">
      <c r="F1118" s="258">
        <f t="shared" si="56"/>
        <v>0</v>
      </c>
      <c r="G1118" s="258">
        <f t="shared" si="56"/>
        <v>0</v>
      </c>
    </row>
    <row r="1119" spans="6:7" x14ac:dyDescent="0.2">
      <c r="F1119" s="258">
        <f t="shared" si="56"/>
        <v>0</v>
      </c>
      <c r="G1119" s="258">
        <f t="shared" si="56"/>
        <v>0</v>
      </c>
    </row>
    <row r="1120" spans="6:7" x14ac:dyDescent="0.2">
      <c r="F1120" s="258">
        <f t="shared" si="56"/>
        <v>0</v>
      </c>
      <c r="G1120" s="258">
        <f t="shared" si="56"/>
        <v>0</v>
      </c>
    </row>
    <row r="1121" spans="6:7" x14ac:dyDescent="0.2">
      <c r="F1121" s="258">
        <f t="shared" si="56"/>
        <v>0</v>
      </c>
      <c r="G1121" s="258">
        <f t="shared" si="56"/>
        <v>0</v>
      </c>
    </row>
    <row r="1122" spans="6:7" x14ac:dyDescent="0.2">
      <c r="F1122" s="258">
        <f t="shared" si="56"/>
        <v>0</v>
      </c>
      <c r="G1122" s="258">
        <f t="shared" si="56"/>
        <v>0</v>
      </c>
    </row>
    <row r="1123" spans="6:7" x14ac:dyDescent="0.2">
      <c r="F1123" s="258">
        <f t="shared" si="56"/>
        <v>0</v>
      </c>
      <c r="G1123" s="258">
        <f t="shared" si="56"/>
        <v>0</v>
      </c>
    </row>
    <row r="1124" spans="6:7" x14ac:dyDescent="0.2">
      <c r="F1124" s="258">
        <f t="shared" si="56"/>
        <v>0</v>
      </c>
      <c r="G1124" s="258">
        <f t="shared" si="56"/>
        <v>0</v>
      </c>
    </row>
    <row r="1125" spans="6:7" x14ac:dyDescent="0.2">
      <c r="F1125" s="258">
        <f t="shared" si="56"/>
        <v>0</v>
      </c>
      <c r="G1125" s="258">
        <f t="shared" si="56"/>
        <v>0</v>
      </c>
    </row>
    <row r="1126" spans="6:7" x14ac:dyDescent="0.2">
      <c r="F1126" s="258">
        <f t="shared" si="56"/>
        <v>0</v>
      </c>
      <c r="G1126" s="258">
        <f t="shared" si="56"/>
        <v>0</v>
      </c>
    </row>
    <row r="1127" spans="6:7" x14ac:dyDescent="0.2">
      <c r="F1127" s="258">
        <f t="shared" si="56"/>
        <v>0</v>
      </c>
      <c r="G1127" s="258">
        <f t="shared" si="56"/>
        <v>0</v>
      </c>
    </row>
    <row r="1128" spans="6:7" x14ac:dyDescent="0.2">
      <c r="F1128" s="258">
        <f t="shared" si="56"/>
        <v>0</v>
      </c>
      <c r="G1128" s="258">
        <f t="shared" si="56"/>
        <v>0</v>
      </c>
    </row>
    <row r="1129" spans="6:7" x14ac:dyDescent="0.2">
      <c r="F1129" s="258">
        <f t="shared" si="56"/>
        <v>0</v>
      </c>
      <c r="G1129" s="258">
        <f t="shared" si="56"/>
        <v>0</v>
      </c>
    </row>
    <row r="1130" spans="6:7" x14ac:dyDescent="0.2">
      <c r="F1130" s="258">
        <f t="shared" si="56"/>
        <v>0</v>
      </c>
      <c r="G1130" s="258">
        <f t="shared" si="56"/>
        <v>0</v>
      </c>
    </row>
    <row r="1131" spans="6:7" x14ac:dyDescent="0.2">
      <c r="F1131" s="258">
        <f t="shared" si="56"/>
        <v>0</v>
      </c>
      <c r="G1131" s="258">
        <f t="shared" si="56"/>
        <v>0</v>
      </c>
    </row>
    <row r="1132" spans="6:7" x14ac:dyDescent="0.2">
      <c r="F1132" s="258">
        <f t="shared" si="56"/>
        <v>0</v>
      </c>
      <c r="G1132" s="258">
        <f t="shared" si="56"/>
        <v>0</v>
      </c>
    </row>
    <row r="1133" spans="6:7" x14ac:dyDescent="0.2">
      <c r="F1133" s="258">
        <f t="shared" si="56"/>
        <v>0</v>
      </c>
      <c r="G1133" s="258">
        <f t="shared" si="56"/>
        <v>0</v>
      </c>
    </row>
    <row r="1134" spans="6:7" x14ac:dyDescent="0.2">
      <c r="F1134" s="258">
        <f t="shared" si="56"/>
        <v>0</v>
      </c>
      <c r="G1134" s="258">
        <f t="shared" si="56"/>
        <v>0</v>
      </c>
    </row>
    <row r="1135" spans="6:7" x14ac:dyDescent="0.2">
      <c r="F1135" s="258">
        <f t="shared" si="56"/>
        <v>0</v>
      </c>
      <c r="G1135" s="258">
        <f t="shared" si="56"/>
        <v>0</v>
      </c>
    </row>
    <row r="1136" spans="6:7" x14ac:dyDescent="0.2">
      <c r="F1136" s="258">
        <f t="shared" si="56"/>
        <v>0</v>
      </c>
      <c r="G1136" s="258">
        <f t="shared" si="56"/>
        <v>0</v>
      </c>
    </row>
    <row r="1137" spans="6:7" x14ac:dyDescent="0.2">
      <c r="F1137" s="258">
        <f t="shared" si="56"/>
        <v>0</v>
      </c>
      <c r="G1137" s="258">
        <f t="shared" si="56"/>
        <v>0</v>
      </c>
    </row>
    <row r="1138" spans="6:7" x14ac:dyDescent="0.2">
      <c r="F1138" s="258">
        <f t="shared" si="56"/>
        <v>0</v>
      </c>
      <c r="G1138" s="258">
        <f t="shared" si="56"/>
        <v>0</v>
      </c>
    </row>
    <row r="1139" spans="6:7" x14ac:dyDescent="0.2">
      <c r="F1139" s="258">
        <f t="shared" si="56"/>
        <v>0</v>
      </c>
      <c r="G1139" s="258">
        <f t="shared" si="56"/>
        <v>0</v>
      </c>
    </row>
    <row r="1140" spans="6:7" x14ac:dyDescent="0.2">
      <c r="F1140" s="258">
        <f t="shared" si="56"/>
        <v>0</v>
      </c>
      <c r="G1140" s="258">
        <f t="shared" si="56"/>
        <v>0</v>
      </c>
    </row>
    <row r="1141" spans="6:7" x14ac:dyDescent="0.2">
      <c r="F1141" s="258">
        <f t="shared" si="56"/>
        <v>0</v>
      </c>
      <c r="G1141" s="258">
        <f t="shared" si="56"/>
        <v>0</v>
      </c>
    </row>
    <row r="1142" spans="6:7" x14ac:dyDescent="0.2">
      <c r="F1142" s="258">
        <f t="shared" si="56"/>
        <v>0</v>
      </c>
      <c r="G1142" s="258">
        <f t="shared" si="56"/>
        <v>0</v>
      </c>
    </row>
    <row r="1143" spans="6:7" x14ac:dyDescent="0.2">
      <c r="F1143" s="258">
        <f t="shared" si="56"/>
        <v>0</v>
      </c>
      <c r="G1143" s="258">
        <f t="shared" si="56"/>
        <v>0</v>
      </c>
    </row>
    <row r="1144" spans="6:7" x14ac:dyDescent="0.2">
      <c r="F1144" s="258">
        <f t="shared" si="56"/>
        <v>0</v>
      </c>
      <c r="G1144" s="258">
        <f t="shared" si="56"/>
        <v>0</v>
      </c>
    </row>
    <row r="1145" spans="6:7" x14ac:dyDescent="0.2">
      <c r="F1145" s="258">
        <f t="shared" si="56"/>
        <v>0</v>
      </c>
      <c r="G1145" s="258">
        <f t="shared" si="56"/>
        <v>0</v>
      </c>
    </row>
    <row r="1146" spans="6:7" x14ac:dyDescent="0.2">
      <c r="F1146" s="258">
        <f t="shared" si="56"/>
        <v>0</v>
      </c>
      <c r="G1146" s="258">
        <f t="shared" si="56"/>
        <v>0</v>
      </c>
    </row>
    <row r="1147" spans="6:7" x14ac:dyDescent="0.2">
      <c r="F1147" s="258">
        <f t="shared" si="56"/>
        <v>0</v>
      </c>
      <c r="G1147" s="258">
        <f t="shared" si="56"/>
        <v>0</v>
      </c>
    </row>
    <row r="1148" spans="6:7" x14ac:dyDescent="0.2">
      <c r="F1148" s="258">
        <f t="shared" si="56"/>
        <v>0</v>
      </c>
      <c r="G1148" s="258">
        <f t="shared" si="56"/>
        <v>0</v>
      </c>
    </row>
    <row r="1149" spans="6:7" x14ac:dyDescent="0.2">
      <c r="F1149" s="258">
        <f t="shared" si="56"/>
        <v>0</v>
      </c>
      <c r="G1149" s="258">
        <f t="shared" si="56"/>
        <v>0</v>
      </c>
    </row>
    <row r="1150" spans="6:7" x14ac:dyDescent="0.2">
      <c r="F1150" s="258">
        <f t="shared" si="56"/>
        <v>0</v>
      </c>
      <c r="G1150" s="258">
        <f t="shared" si="56"/>
        <v>0</v>
      </c>
    </row>
    <row r="1151" spans="6:7" x14ac:dyDescent="0.2">
      <c r="F1151" s="258">
        <f t="shared" si="56"/>
        <v>0</v>
      </c>
      <c r="G1151" s="258">
        <f t="shared" si="56"/>
        <v>0</v>
      </c>
    </row>
    <row r="1152" spans="6:7" x14ac:dyDescent="0.2">
      <c r="F1152" s="258">
        <f t="shared" si="56"/>
        <v>0</v>
      </c>
      <c r="G1152" s="258">
        <f t="shared" si="56"/>
        <v>0</v>
      </c>
    </row>
    <row r="1153" spans="6:7" x14ac:dyDescent="0.2">
      <c r="F1153" s="258">
        <f t="shared" si="56"/>
        <v>0</v>
      </c>
      <c r="G1153" s="258">
        <f t="shared" si="56"/>
        <v>0</v>
      </c>
    </row>
    <row r="1154" spans="6:7" x14ac:dyDescent="0.2">
      <c r="F1154" s="258">
        <f t="shared" si="56"/>
        <v>0</v>
      </c>
      <c r="G1154" s="258">
        <f t="shared" si="56"/>
        <v>0</v>
      </c>
    </row>
    <row r="1155" spans="6:7" x14ac:dyDescent="0.2">
      <c r="F1155" s="258">
        <f t="shared" si="56"/>
        <v>0</v>
      </c>
      <c r="G1155" s="258">
        <f t="shared" si="56"/>
        <v>0</v>
      </c>
    </row>
    <row r="1156" spans="6:7" x14ac:dyDescent="0.2">
      <c r="F1156" s="258">
        <f t="shared" si="56"/>
        <v>0</v>
      </c>
      <c r="G1156" s="258">
        <f t="shared" si="56"/>
        <v>0</v>
      </c>
    </row>
    <row r="1157" spans="6:7" x14ac:dyDescent="0.2">
      <c r="F1157" s="258">
        <f t="shared" si="56"/>
        <v>0</v>
      </c>
      <c r="G1157" s="258">
        <f t="shared" si="56"/>
        <v>0</v>
      </c>
    </row>
    <row r="1158" spans="6:7" x14ac:dyDescent="0.2">
      <c r="F1158" s="258">
        <f t="shared" si="56"/>
        <v>0</v>
      </c>
      <c r="G1158" s="258">
        <f t="shared" si="56"/>
        <v>0</v>
      </c>
    </row>
    <row r="1159" spans="6:7" x14ac:dyDescent="0.2">
      <c r="F1159" s="258">
        <f t="shared" si="56"/>
        <v>0</v>
      </c>
      <c r="G1159" s="258">
        <f t="shared" si="56"/>
        <v>0</v>
      </c>
    </row>
    <row r="1160" spans="6:7" x14ac:dyDescent="0.2">
      <c r="F1160" s="258">
        <f t="shared" si="56"/>
        <v>0</v>
      </c>
      <c r="G1160" s="258">
        <f t="shared" si="56"/>
        <v>0</v>
      </c>
    </row>
    <row r="1161" spans="6:7" x14ac:dyDescent="0.2">
      <c r="F1161" s="258">
        <f t="shared" si="56"/>
        <v>0</v>
      </c>
      <c r="G1161" s="258">
        <f t="shared" si="56"/>
        <v>0</v>
      </c>
    </row>
    <row r="1162" spans="6:7" x14ac:dyDescent="0.2">
      <c r="F1162" s="258">
        <f t="shared" si="56"/>
        <v>0</v>
      </c>
      <c r="G1162" s="258">
        <f t="shared" si="56"/>
        <v>0</v>
      </c>
    </row>
    <row r="1163" spans="6:7" x14ac:dyDescent="0.2">
      <c r="F1163" s="258">
        <f t="shared" si="56"/>
        <v>0</v>
      </c>
      <c r="G1163" s="258">
        <f t="shared" si="56"/>
        <v>0</v>
      </c>
    </row>
    <row r="1164" spans="6:7" x14ac:dyDescent="0.2">
      <c r="F1164" s="258">
        <f t="shared" si="56"/>
        <v>0</v>
      </c>
      <c r="G1164" s="258">
        <f t="shared" si="56"/>
        <v>0</v>
      </c>
    </row>
    <row r="1165" spans="6:7" x14ac:dyDescent="0.2">
      <c r="F1165" s="258">
        <f t="shared" si="56"/>
        <v>0</v>
      </c>
      <c r="G1165" s="258">
        <f t="shared" si="56"/>
        <v>0</v>
      </c>
    </row>
    <row r="1166" spans="6:7" x14ac:dyDescent="0.2">
      <c r="F1166" s="258">
        <f t="shared" si="56"/>
        <v>0</v>
      </c>
      <c r="G1166" s="258">
        <f t="shared" si="56"/>
        <v>0</v>
      </c>
    </row>
    <row r="1167" spans="6:7" x14ac:dyDescent="0.2">
      <c r="F1167" s="258">
        <f t="shared" si="56"/>
        <v>0</v>
      </c>
      <c r="G1167" s="258">
        <f t="shared" si="56"/>
        <v>0</v>
      </c>
    </row>
    <row r="1168" spans="6:7" x14ac:dyDescent="0.2">
      <c r="F1168" s="258">
        <f t="shared" si="56"/>
        <v>0</v>
      </c>
      <c r="G1168" s="258">
        <f t="shared" si="56"/>
        <v>0</v>
      </c>
    </row>
    <row r="1169" spans="6:7" x14ac:dyDescent="0.2">
      <c r="F1169" s="258">
        <f t="shared" si="56"/>
        <v>0</v>
      </c>
      <c r="G1169" s="258">
        <f t="shared" si="56"/>
        <v>0</v>
      </c>
    </row>
    <row r="1170" spans="6:7" x14ac:dyDescent="0.2">
      <c r="F1170" s="258">
        <f t="shared" si="56"/>
        <v>0</v>
      </c>
      <c r="G1170" s="258">
        <f t="shared" si="56"/>
        <v>0</v>
      </c>
    </row>
    <row r="1171" spans="6:7" x14ac:dyDescent="0.2">
      <c r="F1171" s="258">
        <f t="shared" si="56"/>
        <v>0</v>
      </c>
      <c r="G1171" s="258">
        <f t="shared" si="56"/>
        <v>0</v>
      </c>
    </row>
    <row r="1172" spans="6:7" x14ac:dyDescent="0.2">
      <c r="F1172" s="258">
        <f t="shared" si="56"/>
        <v>0</v>
      </c>
      <c r="G1172" s="258">
        <f t="shared" si="56"/>
        <v>0</v>
      </c>
    </row>
    <row r="1173" spans="6:7" x14ac:dyDescent="0.2">
      <c r="F1173" s="258">
        <f t="shared" si="56"/>
        <v>0</v>
      </c>
      <c r="G1173" s="258">
        <f t="shared" si="56"/>
        <v>0</v>
      </c>
    </row>
    <row r="1174" spans="6:7" x14ac:dyDescent="0.2">
      <c r="F1174" s="258">
        <f t="shared" si="56"/>
        <v>0</v>
      </c>
      <c r="G1174" s="258">
        <f t="shared" si="56"/>
        <v>0</v>
      </c>
    </row>
    <row r="1175" spans="6:7" x14ac:dyDescent="0.2">
      <c r="F1175" s="258">
        <f t="shared" si="56"/>
        <v>0</v>
      </c>
      <c r="G1175" s="258">
        <f t="shared" si="56"/>
        <v>0</v>
      </c>
    </row>
    <row r="1176" spans="6:7" x14ac:dyDescent="0.2">
      <c r="F1176" s="258">
        <f t="shared" si="56"/>
        <v>0</v>
      </c>
      <c r="G1176" s="258">
        <f t="shared" si="56"/>
        <v>0</v>
      </c>
    </row>
    <row r="1177" spans="6:7" x14ac:dyDescent="0.2">
      <c r="F1177" s="258">
        <f t="shared" si="56"/>
        <v>0</v>
      </c>
      <c r="G1177" s="258">
        <f t="shared" si="56"/>
        <v>0</v>
      </c>
    </row>
    <row r="1178" spans="6:7" x14ac:dyDescent="0.2">
      <c r="F1178" s="258">
        <f t="shared" si="56"/>
        <v>0</v>
      </c>
      <c r="G1178" s="258">
        <f t="shared" si="56"/>
        <v>0</v>
      </c>
    </row>
    <row r="1179" spans="6:7" x14ac:dyDescent="0.2">
      <c r="F1179" s="258">
        <f t="shared" si="56"/>
        <v>0</v>
      </c>
      <c r="G1179" s="258">
        <f t="shared" si="56"/>
        <v>0</v>
      </c>
    </row>
    <row r="1180" spans="6:7" x14ac:dyDescent="0.2">
      <c r="F1180" s="258">
        <f t="shared" si="56"/>
        <v>0</v>
      </c>
      <c r="G1180" s="258">
        <f t="shared" si="56"/>
        <v>0</v>
      </c>
    </row>
    <row r="1181" spans="6:7" x14ac:dyDescent="0.2">
      <c r="F1181" s="258">
        <f t="shared" ref="F1181:G1195" si="57">SUMIF($M$1:$AU$1,F$1,$M1181:$AU1181)</f>
        <v>0</v>
      </c>
      <c r="G1181" s="258">
        <f t="shared" si="57"/>
        <v>0</v>
      </c>
    </row>
    <row r="1182" spans="6:7" x14ac:dyDescent="0.2">
      <c r="F1182" s="258">
        <f t="shared" si="57"/>
        <v>0</v>
      </c>
      <c r="G1182" s="258">
        <f t="shared" si="57"/>
        <v>0</v>
      </c>
    </row>
    <row r="1183" spans="6:7" x14ac:dyDescent="0.2">
      <c r="F1183" s="258">
        <f t="shared" si="57"/>
        <v>0</v>
      </c>
      <c r="G1183" s="258">
        <f t="shared" si="57"/>
        <v>0</v>
      </c>
    </row>
    <row r="1184" spans="6:7" x14ac:dyDescent="0.2">
      <c r="F1184" s="258">
        <f t="shared" si="57"/>
        <v>0</v>
      </c>
      <c r="G1184" s="258">
        <f t="shared" si="57"/>
        <v>0</v>
      </c>
    </row>
    <row r="1185" spans="6:7" x14ac:dyDescent="0.2">
      <c r="F1185" s="258">
        <f t="shared" si="57"/>
        <v>0</v>
      </c>
      <c r="G1185" s="258">
        <f t="shared" si="57"/>
        <v>0</v>
      </c>
    </row>
    <row r="1186" spans="6:7" x14ac:dyDescent="0.2">
      <c r="F1186" s="258">
        <f t="shared" si="57"/>
        <v>0</v>
      </c>
      <c r="G1186" s="258">
        <f t="shared" si="57"/>
        <v>0</v>
      </c>
    </row>
    <row r="1187" spans="6:7" x14ac:dyDescent="0.2">
      <c r="F1187" s="258">
        <f t="shared" si="57"/>
        <v>0</v>
      </c>
      <c r="G1187" s="258">
        <f t="shared" si="57"/>
        <v>0</v>
      </c>
    </row>
    <row r="1188" spans="6:7" x14ac:dyDescent="0.2">
      <c r="F1188" s="258">
        <f t="shared" si="57"/>
        <v>0</v>
      </c>
      <c r="G1188" s="258">
        <f t="shared" si="57"/>
        <v>0</v>
      </c>
    </row>
    <row r="1189" spans="6:7" x14ac:dyDescent="0.2">
      <c r="F1189" s="258">
        <f t="shared" si="57"/>
        <v>0</v>
      </c>
      <c r="G1189" s="258">
        <f t="shared" si="57"/>
        <v>0</v>
      </c>
    </row>
    <row r="1190" spans="6:7" x14ac:dyDescent="0.2">
      <c r="F1190" s="258">
        <f t="shared" si="57"/>
        <v>0</v>
      </c>
      <c r="G1190" s="258">
        <f t="shared" si="57"/>
        <v>0</v>
      </c>
    </row>
    <row r="1191" spans="6:7" x14ac:dyDescent="0.2">
      <c r="F1191" s="258">
        <f t="shared" si="57"/>
        <v>0</v>
      </c>
      <c r="G1191" s="258">
        <f t="shared" si="57"/>
        <v>0</v>
      </c>
    </row>
    <row r="1192" spans="6:7" x14ac:dyDescent="0.2">
      <c r="F1192" s="258">
        <f t="shared" si="57"/>
        <v>0</v>
      </c>
      <c r="G1192" s="258">
        <f t="shared" si="57"/>
        <v>0</v>
      </c>
    </row>
    <row r="1193" spans="6:7" x14ac:dyDescent="0.2">
      <c r="F1193" s="258">
        <f t="shared" si="57"/>
        <v>0</v>
      </c>
      <c r="G1193" s="258">
        <f t="shared" si="57"/>
        <v>0</v>
      </c>
    </row>
    <row r="1194" spans="6:7" x14ac:dyDescent="0.2">
      <c r="F1194" s="258">
        <f t="shared" si="57"/>
        <v>0</v>
      </c>
      <c r="G1194" s="258">
        <f t="shared" si="57"/>
        <v>0</v>
      </c>
    </row>
    <row r="1195" spans="6:7" x14ac:dyDescent="0.2">
      <c r="F1195" s="258">
        <f t="shared" si="57"/>
        <v>0</v>
      </c>
      <c r="G1195" s="258">
        <f t="shared" si="57"/>
        <v>0</v>
      </c>
    </row>
  </sheetData>
  <sheetProtection algorithmName="SHA-512" hashValue="KTWxpgqdAxbB3NUzqHDwXOH6jF6jk5YaOngupG+5/krWO1dRK0uDjWarU1o8u1xmaKP8muVC3x37GoQpdoXD+g==" saltValue="kxn2h9ewEqJfc9mFo19D4A==" spinCount="100000" sheet="1" formatCells="0" formatColumns="0" formatRows="0" insertColumns="0" insertRows="0" insertHyperlinks="0" deleteColumns="0" deleteRows="0" sort="0" autoFilter="0" pivotTables="0"/>
  <mergeCells count="66">
    <mergeCell ref="K9:K11"/>
    <mergeCell ref="L9:L11"/>
    <mergeCell ref="M9:M11"/>
    <mergeCell ref="N9:N10"/>
    <mergeCell ref="H9:J9"/>
    <mergeCell ref="I10:J10"/>
    <mergeCell ref="AF5:AF11"/>
    <mergeCell ref="S6:X6"/>
    <mergeCell ref="Y6:AD6"/>
    <mergeCell ref="F5:AD5"/>
    <mergeCell ref="AE5:AE11"/>
    <mergeCell ref="S9:S11"/>
    <mergeCell ref="T9:T10"/>
    <mergeCell ref="AB7:AD8"/>
    <mergeCell ref="F6:L8"/>
    <mergeCell ref="Y7:AA8"/>
    <mergeCell ref="P9:P11"/>
    <mergeCell ref="V7:X8"/>
    <mergeCell ref="M6:R6"/>
    <mergeCell ref="F9:F10"/>
    <mergeCell ref="AC9:AC10"/>
    <mergeCell ref="V9:V11"/>
    <mergeCell ref="B4:E4"/>
    <mergeCell ref="B5:B11"/>
    <mergeCell ref="C5:C11"/>
    <mergeCell ref="D5:D11"/>
    <mergeCell ref="E5:E11"/>
    <mergeCell ref="AV5:AV11"/>
    <mergeCell ref="AP6:AR8"/>
    <mergeCell ref="AS6:AU8"/>
    <mergeCell ref="AI5:AU5"/>
    <mergeCell ref="AM7:AO8"/>
    <mergeCell ref="AI9:AI11"/>
    <mergeCell ref="AJ9:AJ10"/>
    <mergeCell ref="AL9:AL11"/>
    <mergeCell ref="AM9:AM11"/>
    <mergeCell ref="AN9:AN10"/>
    <mergeCell ref="AI7:AL8"/>
    <mergeCell ref="AT9:AT10"/>
    <mergeCell ref="B12:C12"/>
    <mergeCell ref="AE12:AF12"/>
    <mergeCell ref="AP9:AP11"/>
    <mergeCell ref="AQ9:AQ10"/>
    <mergeCell ref="AS9:AS11"/>
    <mergeCell ref="AG5:AG11"/>
    <mergeCell ref="AH5:AH11"/>
    <mergeCell ref="AI6:AO6"/>
    <mergeCell ref="Z9:Z10"/>
    <mergeCell ref="AB9:AB11"/>
    <mergeCell ref="Y9:Y11"/>
    <mergeCell ref="W9:W10"/>
    <mergeCell ref="M7:O8"/>
    <mergeCell ref="P7:R8"/>
    <mergeCell ref="S7:U8"/>
    <mergeCell ref="Q9:Q10"/>
    <mergeCell ref="AZ6:AZ11"/>
    <mergeCell ref="BA6:BA11"/>
    <mergeCell ref="BC6:BC11"/>
    <mergeCell ref="BD6:BD11"/>
    <mergeCell ref="BE6:BE11"/>
    <mergeCell ref="BB6:BB11"/>
    <mergeCell ref="BH6:BH11"/>
    <mergeCell ref="BI6:BI11"/>
    <mergeCell ref="BJ6:BJ11"/>
    <mergeCell ref="BF6:BF11"/>
    <mergeCell ref="BG6:BG11"/>
  </mergeCells>
  <phoneticPr fontId="4"/>
  <dataValidations count="8">
    <dataValidation type="list" allowBlank="1" showInputMessage="1" showErrorMessage="1" sqref="BA13:BA1087" xr:uid="{23AF2E62-D509-4BB2-8532-0E279CC227B7}">
      <formula1>$BL$2</formula1>
    </dataValidation>
    <dataValidation type="list" allowBlank="1" showInputMessage="1" showErrorMessage="1" sqref="D1196:D1048576 K1196:L1048576" xr:uid="{57998537-FFCC-4F4D-A89E-F0931D47A298}">
      <formula1>$BL$3:$BL$4</formula1>
    </dataValidation>
    <dataValidation type="list" allowBlank="1" showInputMessage="1" showErrorMessage="1" sqref="E1196:E1048576" xr:uid="{2F22D65E-5AA5-4EC5-B0DB-181FE28162B1}">
      <formula1>$BL$3:$BL$6</formula1>
    </dataValidation>
    <dataValidation type="list" allowBlank="1" showInputMessage="1" showErrorMessage="1" sqref="H1196:H1048576" xr:uid="{DF095FB3-8E7D-4877-B68B-D889D96E8455}">
      <formula1>$BL$3:$BL$5</formula1>
    </dataValidation>
    <dataValidation type="list" allowBlank="1" showInputMessage="1" showErrorMessage="1" sqref="D13:D1195" xr:uid="{30DCEEEB-1257-44CA-9472-FD9F9B77AD69}">
      <formula1>"1,2"</formula1>
    </dataValidation>
    <dataValidation type="list" allowBlank="1" showInputMessage="1" showErrorMessage="1" sqref="E13:E1195" xr:uid="{60C63DC4-778E-4F4F-97AB-3C770BB24898}">
      <formula1>"1,2,3,4"</formula1>
    </dataValidation>
    <dataValidation type="list" allowBlank="1" showInputMessage="1" showErrorMessage="1" sqref="H13:H1195" xr:uid="{C2CBBD99-4C56-46BD-8B4B-17A03103AE05}">
      <formula1>"1,2,3"</formula1>
    </dataValidation>
    <dataValidation type="list" allowBlank="1" showInputMessage="1" showErrorMessage="1" sqref="K13:L1195 BB13:BJ1200" xr:uid="{2F7DDE0E-2BA4-4425-8D1B-D6890AAB00E0}">
      <formula1>"○"</formula1>
    </dataValidation>
  </dataValidations>
  <pageMargins left="0.78740157480314965" right="0.19685039370078741" top="0.78740157480314965" bottom="0.35433070866141736" header="0.51181102362204722" footer="0.51181102362204722"/>
  <pageSetup paperSize="9" scale="35" fitToWidth="4" orientation="landscape" r:id="rId1"/>
  <headerFooter alignWithMargins="0"/>
  <colBreaks count="1" manualBreakCount="1">
    <brk id="30" max="22"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DA3DB6-69E5-4337-B15F-D30A170F939D}">
  <sheetPr>
    <tabColor rgb="FF92D050"/>
  </sheetPr>
  <dimension ref="B1:C27"/>
  <sheetViews>
    <sheetView view="pageBreakPreview" zoomScale="70" zoomScaleNormal="100" zoomScaleSheetLayoutView="70" workbookViewId="0">
      <selection activeCell="C32" sqref="C32"/>
    </sheetView>
  </sheetViews>
  <sheetFormatPr defaultColWidth="8.75" defaultRowHeight="13.5" x14ac:dyDescent="0.15"/>
  <cols>
    <col min="1" max="1" width="3.375" style="8" customWidth="1"/>
    <col min="2" max="2" width="25.375" style="8" customWidth="1"/>
    <col min="3" max="3" width="93.125" style="8" customWidth="1"/>
    <col min="4" max="16384" width="8.75" style="8"/>
  </cols>
  <sheetData>
    <row r="1" spans="2:3" ht="13.5" customHeight="1" x14ac:dyDescent="0.15">
      <c r="B1" s="78"/>
      <c r="C1" s="788" t="s">
        <v>551</v>
      </c>
    </row>
    <row r="2" spans="2:3" x14ac:dyDescent="0.15">
      <c r="B2" s="78"/>
      <c r="C2" s="788"/>
    </row>
    <row r="3" spans="2:3" x14ac:dyDescent="0.15">
      <c r="B3" s="78"/>
      <c r="C3" s="788"/>
    </row>
    <row r="4" spans="2:3" ht="14.25" thickBot="1" x14ac:dyDescent="0.2">
      <c r="B4" s="78" t="s">
        <v>552</v>
      </c>
      <c r="C4" s="78"/>
    </row>
    <row r="5" spans="2:3" ht="14.25" thickBot="1" x14ac:dyDescent="0.2">
      <c r="B5" s="79" t="s">
        <v>553</v>
      </c>
      <c r="C5" s="80" t="s">
        <v>554</v>
      </c>
    </row>
    <row r="6" spans="2:3" ht="50.1" customHeight="1" x14ac:dyDescent="0.15">
      <c r="B6" s="81"/>
      <c r="C6" s="82"/>
    </row>
    <row r="7" spans="2:3" ht="50.1" customHeight="1" thickBot="1" x14ac:dyDescent="0.2">
      <c r="B7" s="83"/>
      <c r="C7" s="84"/>
    </row>
    <row r="8" spans="2:3" x14ac:dyDescent="0.15">
      <c r="B8" s="85"/>
      <c r="C8" s="86"/>
    </row>
    <row r="9" spans="2:3" ht="14.25" thickBot="1" x14ac:dyDescent="0.2">
      <c r="B9" s="8" t="s">
        <v>555</v>
      </c>
    </row>
    <row r="10" spans="2:3" ht="14.25" thickBot="1" x14ac:dyDescent="0.2">
      <c r="B10" s="79" t="s">
        <v>553</v>
      </c>
      <c r="C10" s="80" t="s">
        <v>554</v>
      </c>
    </row>
    <row r="11" spans="2:3" ht="50.1" customHeight="1" x14ac:dyDescent="0.15">
      <c r="B11" s="81"/>
      <c r="C11" s="82"/>
    </row>
    <row r="12" spans="2:3" ht="50.1" customHeight="1" thickBot="1" x14ac:dyDescent="0.2">
      <c r="B12" s="83"/>
      <c r="C12" s="84"/>
    </row>
    <row r="13" spans="2:3" x14ac:dyDescent="0.15">
      <c r="B13" s="85"/>
      <c r="C13" s="86"/>
    </row>
    <row r="14" spans="2:3" ht="14.25" thickBot="1" x14ac:dyDescent="0.2">
      <c r="B14" s="8" t="s">
        <v>556</v>
      </c>
    </row>
    <row r="15" spans="2:3" ht="14.25" thickBot="1" x14ac:dyDescent="0.2">
      <c r="B15" s="79" t="s">
        <v>553</v>
      </c>
      <c r="C15" s="80" t="s">
        <v>554</v>
      </c>
    </row>
    <row r="16" spans="2:3" ht="50.1" customHeight="1" x14ac:dyDescent="0.15">
      <c r="B16" s="81"/>
      <c r="C16" s="82"/>
    </row>
    <row r="17" spans="2:3" ht="50.1" customHeight="1" thickBot="1" x14ac:dyDescent="0.2">
      <c r="B17" s="83"/>
      <c r="C17" s="84"/>
    </row>
    <row r="19" spans="2:3" ht="14.25" thickBot="1" x14ac:dyDescent="0.2">
      <c r="B19" s="8" t="s">
        <v>557</v>
      </c>
    </row>
    <row r="20" spans="2:3" ht="14.25" thickBot="1" x14ac:dyDescent="0.2">
      <c r="B20" s="79" t="s">
        <v>553</v>
      </c>
      <c r="C20" s="80" t="s">
        <v>554</v>
      </c>
    </row>
    <row r="21" spans="2:3" ht="50.1" customHeight="1" x14ac:dyDescent="0.15">
      <c r="B21" s="81"/>
      <c r="C21" s="82"/>
    </row>
    <row r="22" spans="2:3" ht="50.1" customHeight="1" thickBot="1" x14ac:dyDescent="0.2">
      <c r="B22" s="83"/>
      <c r="C22" s="84"/>
    </row>
    <row r="24" spans="2:3" ht="14.25" thickBot="1" x14ac:dyDescent="0.2">
      <c r="B24" s="8" t="s">
        <v>558</v>
      </c>
    </row>
    <row r="25" spans="2:3" ht="14.25" thickBot="1" x14ac:dyDescent="0.2">
      <c r="B25" s="79" t="s">
        <v>553</v>
      </c>
      <c r="C25" s="80" t="s">
        <v>554</v>
      </c>
    </row>
    <row r="26" spans="2:3" ht="50.1" customHeight="1" x14ac:dyDescent="0.15">
      <c r="B26" s="81"/>
      <c r="C26" s="82"/>
    </row>
    <row r="27" spans="2:3" ht="50.1" customHeight="1" thickBot="1" x14ac:dyDescent="0.2">
      <c r="B27" s="83"/>
      <c r="C27" s="84"/>
    </row>
  </sheetData>
  <mergeCells count="1">
    <mergeCell ref="C1:C3"/>
  </mergeCells>
  <phoneticPr fontId="4"/>
  <pageMargins left="0.70866141732283472" right="0.70866141732283472" top="0.74803149606299213" bottom="0.74803149606299213" header="0.31496062992125984" footer="0.31496062992125984"/>
  <pageSetup paperSize="9" scale="6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C325EA-F9E0-46E2-826E-939D404CE774}">
  <sheetPr>
    <pageSetUpPr fitToPage="1"/>
  </sheetPr>
  <dimension ref="A1:AB35"/>
  <sheetViews>
    <sheetView view="pageBreakPreview" zoomScaleNormal="100" zoomScaleSheetLayoutView="100" workbookViewId="0">
      <selection activeCell="C22" sqref="C22:W22"/>
    </sheetView>
  </sheetViews>
  <sheetFormatPr defaultRowHeight="13.5" x14ac:dyDescent="0.15"/>
  <cols>
    <col min="1" max="1" width="7.125" customWidth="1"/>
    <col min="2" max="2" width="6.5" customWidth="1"/>
  </cols>
  <sheetData>
    <row r="1" spans="1:28" x14ac:dyDescent="0.15">
      <c r="A1" t="s">
        <v>435</v>
      </c>
    </row>
    <row r="2" spans="1:28" x14ac:dyDescent="0.15">
      <c r="B2" s="31" t="s">
        <v>93</v>
      </c>
      <c r="C2" s="13" t="s">
        <v>94</v>
      </c>
    </row>
    <row r="3" spans="1:28" x14ac:dyDescent="0.15">
      <c r="B3" s="18" t="s">
        <v>95</v>
      </c>
      <c r="C3" s="15" t="s">
        <v>96</v>
      </c>
    </row>
    <row r="4" spans="1:28" x14ac:dyDescent="0.15">
      <c r="C4" s="14" t="s">
        <v>97</v>
      </c>
    </row>
    <row r="5" spans="1:28" x14ac:dyDescent="0.15">
      <c r="B5" s="17"/>
      <c r="C5" s="14" t="s">
        <v>98</v>
      </c>
    </row>
    <row r="6" spans="1:28" x14ac:dyDescent="0.15">
      <c r="C6" s="14" t="s">
        <v>99</v>
      </c>
    </row>
    <row r="7" spans="1:28" x14ac:dyDescent="0.15">
      <c r="B7" s="18" t="s">
        <v>100</v>
      </c>
      <c r="C7" s="15" t="s">
        <v>101</v>
      </c>
    </row>
    <row r="8" spans="1:28" x14ac:dyDescent="0.15">
      <c r="B8" s="18" t="s">
        <v>102</v>
      </c>
      <c r="C8" s="16" t="s">
        <v>103</v>
      </c>
    </row>
    <row r="9" spans="1:28" x14ac:dyDescent="0.15">
      <c r="B9" s="19" t="s">
        <v>104</v>
      </c>
      <c r="C9" s="26" t="s">
        <v>105</v>
      </c>
    </row>
    <row r="10" spans="1:28" x14ac:dyDescent="0.15">
      <c r="B10" s="18" t="s">
        <v>106</v>
      </c>
      <c r="C10" s="13" t="s">
        <v>107</v>
      </c>
    </row>
    <row r="11" spans="1:28" x14ac:dyDescent="0.15">
      <c r="B11" s="21" t="s">
        <v>108</v>
      </c>
      <c r="C11" s="13" t="s">
        <v>109</v>
      </c>
    </row>
    <row r="12" spans="1:28" x14ac:dyDescent="0.15">
      <c r="B12" s="22" t="s">
        <v>110</v>
      </c>
      <c r="C12" s="16" t="s">
        <v>111</v>
      </c>
    </row>
    <row r="13" spans="1:28" x14ac:dyDescent="0.15">
      <c r="B13" s="13"/>
      <c r="C13" s="14"/>
    </row>
    <row r="14" spans="1:28" x14ac:dyDescent="0.15">
      <c r="A14" t="s">
        <v>436</v>
      </c>
    </row>
    <row r="15" spans="1:28" x14ac:dyDescent="0.15">
      <c r="B15" s="31" t="s">
        <v>93</v>
      </c>
      <c r="C15" s="16" t="s">
        <v>94</v>
      </c>
      <c r="D15" s="17"/>
      <c r="E15" s="17"/>
      <c r="F15" s="17"/>
      <c r="G15" s="17"/>
      <c r="H15" s="17"/>
      <c r="I15" s="17"/>
      <c r="J15" s="17"/>
      <c r="K15" s="17"/>
      <c r="L15" s="17"/>
      <c r="M15" s="17"/>
      <c r="N15" s="17"/>
      <c r="O15" s="17"/>
      <c r="P15" s="17"/>
      <c r="Q15" s="17"/>
      <c r="R15" s="17"/>
      <c r="S15" s="17"/>
      <c r="T15" s="17"/>
      <c r="U15" s="17"/>
      <c r="V15" s="17"/>
      <c r="W15" s="17"/>
      <c r="X15" s="17"/>
      <c r="Y15" s="17"/>
      <c r="Z15" s="17"/>
      <c r="AA15" s="17"/>
      <c r="AB15" s="17"/>
    </row>
    <row r="16" spans="1:28" x14ac:dyDescent="0.15">
      <c r="B16" s="18" t="s">
        <v>95</v>
      </c>
      <c r="C16" s="17" t="s">
        <v>112</v>
      </c>
      <c r="D16" s="17"/>
      <c r="E16" s="17"/>
      <c r="F16" s="17"/>
      <c r="G16" s="17"/>
      <c r="H16" s="17"/>
      <c r="I16" s="17"/>
      <c r="J16" s="17"/>
      <c r="K16" s="17"/>
      <c r="L16" s="17"/>
      <c r="M16" s="17"/>
      <c r="N16" s="17"/>
      <c r="O16" s="17"/>
      <c r="P16" s="17"/>
      <c r="Q16" s="17"/>
      <c r="R16" s="17"/>
      <c r="S16" s="17"/>
      <c r="T16" s="17"/>
      <c r="U16" s="17"/>
      <c r="V16" s="17"/>
      <c r="W16" s="17"/>
      <c r="X16" s="17"/>
      <c r="Y16" s="17"/>
      <c r="Z16" s="17"/>
      <c r="AA16" s="17"/>
      <c r="AB16" s="17"/>
    </row>
    <row r="17" spans="2:28" x14ac:dyDescent="0.15">
      <c r="B17" s="18" t="s">
        <v>100</v>
      </c>
      <c r="C17" s="17" t="s">
        <v>113</v>
      </c>
      <c r="D17" s="17"/>
      <c r="E17" s="17"/>
      <c r="F17" s="17"/>
      <c r="G17" s="17"/>
      <c r="H17" s="17"/>
      <c r="I17" s="17"/>
      <c r="J17" s="17"/>
      <c r="K17" s="17"/>
      <c r="L17" s="17"/>
      <c r="M17" s="17"/>
      <c r="N17" s="17"/>
      <c r="O17" s="17"/>
      <c r="P17" s="17"/>
      <c r="Q17" s="17"/>
      <c r="R17" s="17"/>
      <c r="S17" s="17"/>
      <c r="T17" s="17"/>
      <c r="U17" s="17"/>
      <c r="V17" s="17"/>
      <c r="W17" s="17"/>
      <c r="X17" s="17"/>
      <c r="Y17" s="17"/>
      <c r="Z17" s="17"/>
      <c r="AA17" s="17"/>
      <c r="AB17" s="17"/>
    </row>
    <row r="18" spans="2:28" x14ac:dyDescent="0.15">
      <c r="B18" s="17"/>
      <c r="C18" s="17" t="s">
        <v>114</v>
      </c>
      <c r="D18" s="17"/>
      <c r="E18" s="17"/>
      <c r="F18" s="17"/>
      <c r="G18" s="17"/>
      <c r="H18" s="17"/>
      <c r="I18" s="17"/>
      <c r="J18" s="17"/>
      <c r="K18" s="17"/>
      <c r="L18" s="17"/>
      <c r="M18" s="17"/>
      <c r="N18" s="17"/>
      <c r="O18" s="17"/>
      <c r="P18" s="17"/>
      <c r="Q18" s="17"/>
      <c r="R18" s="17"/>
      <c r="S18" s="17"/>
      <c r="T18" s="17"/>
      <c r="U18" s="17"/>
      <c r="V18" s="17"/>
      <c r="W18" s="17"/>
      <c r="X18" s="17"/>
      <c r="Y18" s="17"/>
      <c r="Z18" s="17"/>
      <c r="AA18" s="17"/>
      <c r="AB18" s="17"/>
    </row>
    <row r="19" spans="2:28" x14ac:dyDescent="0.15">
      <c r="B19" s="17" t="s">
        <v>115</v>
      </c>
      <c r="C19" s="17" t="s">
        <v>116</v>
      </c>
      <c r="D19" s="17"/>
      <c r="E19" s="17"/>
      <c r="F19" s="17"/>
      <c r="G19" s="17"/>
      <c r="H19" s="17"/>
      <c r="I19" s="17"/>
      <c r="J19" s="17"/>
      <c r="K19" s="17"/>
      <c r="L19" s="17"/>
      <c r="M19" s="17"/>
      <c r="N19" s="17"/>
      <c r="O19" s="17"/>
      <c r="P19" s="17"/>
      <c r="Q19" s="17"/>
      <c r="R19" s="17"/>
      <c r="S19" s="17"/>
      <c r="T19" s="17"/>
      <c r="U19" s="17"/>
      <c r="V19" s="17"/>
      <c r="W19" s="17"/>
      <c r="X19" s="17"/>
      <c r="Y19" s="17"/>
      <c r="Z19" s="17"/>
      <c r="AA19" s="17"/>
      <c r="AB19" s="17"/>
    </row>
    <row r="20" spans="2:28" x14ac:dyDescent="0.15">
      <c r="B20" s="18" t="s">
        <v>102</v>
      </c>
      <c r="C20" s="17" t="s">
        <v>117</v>
      </c>
      <c r="D20" s="17"/>
      <c r="E20" s="17"/>
      <c r="F20" s="17"/>
      <c r="G20" s="17"/>
      <c r="H20" s="17"/>
      <c r="I20" s="17"/>
      <c r="J20" s="17"/>
      <c r="K20" s="17"/>
      <c r="L20" s="17"/>
      <c r="M20" s="17"/>
      <c r="N20" s="17"/>
      <c r="O20" s="17"/>
      <c r="P20" s="17"/>
      <c r="Q20" s="17"/>
      <c r="R20" s="17"/>
      <c r="S20" s="17"/>
      <c r="T20" s="17"/>
      <c r="U20" s="17"/>
      <c r="V20" s="17"/>
      <c r="W20" s="17"/>
      <c r="X20" s="17"/>
      <c r="Y20" s="17"/>
      <c r="Z20" s="17"/>
      <c r="AA20" s="17"/>
      <c r="AB20" s="17"/>
    </row>
    <row r="21" spans="2:28" x14ac:dyDescent="0.15">
      <c r="B21" s="19" t="s">
        <v>104</v>
      </c>
      <c r="C21" s="17" t="s">
        <v>118</v>
      </c>
      <c r="D21" s="17"/>
      <c r="E21" s="24"/>
      <c r="F21" s="24"/>
      <c r="G21" s="24"/>
      <c r="H21" s="24"/>
      <c r="I21" s="24"/>
      <c r="J21" s="24"/>
      <c r="K21" s="24"/>
      <c r="L21" s="17"/>
      <c r="M21" s="17"/>
      <c r="N21" s="17"/>
      <c r="O21" s="17"/>
      <c r="P21" s="17"/>
      <c r="Q21" s="17"/>
      <c r="R21" s="17"/>
      <c r="S21" s="17"/>
      <c r="T21" s="17"/>
      <c r="U21" s="17"/>
      <c r="V21" s="17"/>
      <c r="W21" s="17"/>
      <c r="X21" s="17"/>
      <c r="Y21" s="17"/>
      <c r="Z21" s="17"/>
      <c r="AA21" s="17"/>
      <c r="AB21" s="17"/>
    </row>
    <row r="22" spans="2:28" x14ac:dyDescent="0.15">
      <c r="B22" s="18" t="s">
        <v>106</v>
      </c>
      <c r="C22" s="17" t="s">
        <v>101</v>
      </c>
      <c r="D22" s="20"/>
      <c r="E22" s="20"/>
      <c r="F22" s="20"/>
      <c r="G22" s="20"/>
      <c r="H22" s="20"/>
      <c r="I22" s="20"/>
      <c r="J22" s="20"/>
      <c r="K22" s="20"/>
      <c r="L22" s="20"/>
      <c r="M22" s="20"/>
      <c r="N22" s="20"/>
      <c r="O22" s="20"/>
      <c r="P22" s="20"/>
      <c r="Q22" s="20"/>
      <c r="R22" s="20"/>
      <c r="S22" s="20"/>
      <c r="T22" s="20"/>
      <c r="U22" s="20"/>
      <c r="V22" s="20"/>
      <c r="W22" s="20"/>
      <c r="X22" s="20"/>
      <c r="Y22" s="20"/>
      <c r="Z22" s="20"/>
      <c r="AA22" s="20"/>
      <c r="AB22" s="20"/>
    </row>
    <row r="23" spans="2:28" x14ac:dyDescent="0.15">
      <c r="B23" s="21" t="s">
        <v>108</v>
      </c>
      <c r="C23" s="17" t="s">
        <v>119</v>
      </c>
      <c r="D23" s="20"/>
      <c r="E23" s="25"/>
      <c r="F23" s="25"/>
      <c r="G23" s="25"/>
      <c r="H23" s="25"/>
      <c r="I23" s="25"/>
      <c r="J23" s="25"/>
      <c r="K23" s="25"/>
      <c r="L23" s="20"/>
      <c r="M23" s="20"/>
      <c r="N23" s="20"/>
      <c r="O23" s="20"/>
      <c r="P23" s="20"/>
      <c r="Q23" s="20"/>
      <c r="R23" s="20"/>
      <c r="S23" s="20"/>
      <c r="T23" s="20"/>
      <c r="U23" s="20"/>
      <c r="V23" s="20"/>
      <c r="W23" s="20"/>
      <c r="X23" s="20"/>
      <c r="Y23" s="20"/>
      <c r="Z23" s="20"/>
      <c r="AA23" s="20"/>
      <c r="AB23" s="20"/>
    </row>
    <row r="24" spans="2:28" ht="12.95" customHeight="1" x14ac:dyDescent="0.15">
      <c r="B24" s="22" t="s">
        <v>110</v>
      </c>
      <c r="C24" s="789" t="s">
        <v>120</v>
      </c>
      <c r="D24" s="789"/>
      <c r="E24" s="789"/>
      <c r="F24" s="789"/>
      <c r="G24" s="789"/>
      <c r="H24" s="789"/>
      <c r="I24" s="789"/>
      <c r="J24" s="789"/>
      <c r="K24" s="789"/>
      <c r="L24" s="789"/>
      <c r="M24" s="789"/>
      <c r="N24" s="789"/>
      <c r="O24" s="789"/>
      <c r="P24" s="789"/>
      <c r="Q24" s="789"/>
      <c r="R24" s="789"/>
      <c r="S24" s="789"/>
      <c r="T24" s="789"/>
      <c r="U24" s="789"/>
      <c r="V24" s="789"/>
      <c r="W24" s="789"/>
      <c r="X24" s="789"/>
      <c r="Y24" s="789"/>
      <c r="Z24" s="789"/>
      <c r="AA24" s="789"/>
      <c r="AB24" s="789"/>
    </row>
    <row r="25" spans="2:28" x14ac:dyDescent="0.15">
      <c r="C25" s="789"/>
      <c r="D25" s="789"/>
      <c r="E25" s="789"/>
      <c r="F25" s="789"/>
      <c r="G25" s="789"/>
      <c r="H25" s="789"/>
      <c r="I25" s="789"/>
      <c r="J25" s="789"/>
      <c r="K25" s="789"/>
      <c r="L25" s="789"/>
      <c r="M25" s="789"/>
      <c r="N25" s="789"/>
      <c r="O25" s="789"/>
      <c r="P25" s="789"/>
      <c r="Q25" s="789"/>
      <c r="R25" s="789"/>
      <c r="S25" s="789"/>
      <c r="T25" s="789"/>
      <c r="U25" s="789"/>
      <c r="V25" s="789"/>
      <c r="W25" s="789"/>
      <c r="X25" s="789"/>
      <c r="Y25" s="789"/>
      <c r="Z25" s="789"/>
      <c r="AA25" s="789"/>
      <c r="AB25" s="789"/>
    </row>
    <row r="26" spans="2:28" x14ac:dyDescent="0.15">
      <c r="C26" s="789"/>
      <c r="D26" s="789"/>
      <c r="E26" s="789"/>
      <c r="F26" s="789"/>
      <c r="G26" s="789"/>
      <c r="H26" s="789"/>
      <c r="I26" s="789"/>
      <c r="J26" s="789"/>
      <c r="K26" s="789"/>
      <c r="L26" s="789"/>
      <c r="M26" s="789"/>
      <c r="N26" s="789"/>
      <c r="O26" s="789"/>
      <c r="P26" s="789"/>
      <c r="Q26" s="789"/>
      <c r="R26" s="789"/>
      <c r="S26" s="789"/>
      <c r="T26" s="789"/>
      <c r="U26" s="789"/>
      <c r="V26" s="789"/>
      <c r="W26" s="789"/>
      <c r="X26" s="789"/>
      <c r="Y26" s="789"/>
      <c r="Z26" s="789"/>
      <c r="AA26" s="789"/>
      <c r="AB26" s="789"/>
    </row>
    <row r="27" spans="2:28" x14ac:dyDescent="0.15">
      <c r="B27" s="23" t="s">
        <v>121</v>
      </c>
      <c r="C27" s="790" t="s">
        <v>122</v>
      </c>
      <c r="D27" s="790"/>
      <c r="E27" s="790"/>
      <c r="F27" s="790"/>
      <c r="G27" s="790"/>
      <c r="H27" s="790"/>
      <c r="I27" s="790"/>
      <c r="J27" s="790"/>
      <c r="K27" s="790"/>
      <c r="L27" s="790"/>
      <c r="M27" s="790"/>
      <c r="N27" s="790"/>
      <c r="O27" s="790"/>
      <c r="P27" s="790"/>
      <c r="Q27" s="790"/>
      <c r="R27" s="790"/>
      <c r="S27" s="790"/>
      <c r="T27" s="790"/>
      <c r="U27" s="790"/>
      <c r="V27" s="790"/>
      <c r="W27" s="790"/>
      <c r="X27" s="790"/>
      <c r="Y27" s="790"/>
      <c r="Z27" s="790"/>
      <c r="AA27" s="790"/>
      <c r="AB27" s="790"/>
    </row>
    <row r="28" spans="2:28" x14ac:dyDescent="0.15">
      <c r="C28" s="790"/>
      <c r="D28" s="790"/>
      <c r="E28" s="790"/>
      <c r="F28" s="790"/>
      <c r="G28" s="790"/>
      <c r="H28" s="790"/>
      <c r="I28" s="790"/>
      <c r="J28" s="790"/>
      <c r="K28" s="790"/>
      <c r="L28" s="790"/>
      <c r="M28" s="790"/>
      <c r="N28" s="790"/>
      <c r="O28" s="790"/>
      <c r="P28" s="790"/>
      <c r="Q28" s="790"/>
      <c r="R28" s="790"/>
      <c r="S28" s="790"/>
      <c r="T28" s="790"/>
      <c r="U28" s="790"/>
      <c r="V28" s="790"/>
      <c r="W28" s="790"/>
      <c r="X28" s="790"/>
      <c r="Y28" s="790"/>
      <c r="Z28" s="790"/>
      <c r="AA28" s="790"/>
      <c r="AB28" s="790"/>
    </row>
    <row r="29" spans="2:28" x14ac:dyDescent="0.15">
      <c r="B29" s="22" t="s">
        <v>123</v>
      </c>
      <c r="C29" s="16" t="s">
        <v>124</v>
      </c>
    </row>
    <row r="30" spans="2:28" x14ac:dyDescent="0.15">
      <c r="B30" s="22" t="s">
        <v>125</v>
      </c>
      <c r="C30" s="791" t="s">
        <v>126</v>
      </c>
      <c r="D30" s="791"/>
      <c r="E30" s="791"/>
      <c r="F30" s="791"/>
      <c r="G30" s="791"/>
      <c r="H30" s="791"/>
      <c r="I30" s="791"/>
      <c r="J30" s="791"/>
      <c r="K30" s="791"/>
      <c r="L30" s="791"/>
      <c r="M30" s="791"/>
      <c r="N30" s="791"/>
      <c r="O30" s="791"/>
      <c r="P30" s="791"/>
      <c r="Q30" s="791"/>
      <c r="R30" s="791"/>
      <c r="S30" s="791"/>
      <c r="T30" s="791"/>
      <c r="U30" s="791"/>
      <c r="V30" s="791"/>
      <c r="W30" s="791"/>
      <c r="X30" s="791"/>
      <c r="Y30" s="791"/>
      <c r="Z30" s="791"/>
      <c r="AA30" s="791"/>
      <c r="AB30" s="791"/>
    </row>
    <row r="31" spans="2:28" x14ac:dyDescent="0.15">
      <c r="C31" s="791"/>
      <c r="D31" s="791"/>
      <c r="E31" s="791"/>
      <c r="F31" s="791"/>
      <c r="G31" s="791"/>
      <c r="H31" s="791"/>
      <c r="I31" s="791"/>
      <c r="J31" s="791"/>
      <c r="K31" s="791"/>
      <c r="L31" s="791"/>
      <c r="M31" s="791"/>
      <c r="N31" s="791"/>
      <c r="O31" s="791"/>
      <c r="P31" s="791"/>
      <c r="Q31" s="791"/>
      <c r="R31" s="791"/>
      <c r="S31" s="791"/>
      <c r="T31" s="791"/>
      <c r="U31" s="791"/>
      <c r="V31" s="791"/>
      <c r="W31" s="791"/>
      <c r="X31" s="791"/>
      <c r="Y31" s="791"/>
      <c r="Z31" s="791"/>
      <c r="AA31" s="791"/>
      <c r="AB31" s="791"/>
    </row>
    <row r="32" spans="2:28" x14ac:dyDescent="0.15">
      <c r="B32" s="22" t="s">
        <v>127</v>
      </c>
      <c r="C32" s="13" t="s">
        <v>128</v>
      </c>
    </row>
    <row r="33" spans="2:28" x14ac:dyDescent="0.15">
      <c r="B33" s="53" t="s">
        <v>129</v>
      </c>
      <c r="C33" t="s">
        <v>130</v>
      </c>
    </row>
    <row r="34" spans="2:28" x14ac:dyDescent="0.15">
      <c r="B34" s="53" t="s">
        <v>131</v>
      </c>
      <c r="C34" s="792" t="s">
        <v>132</v>
      </c>
      <c r="D34" s="792"/>
      <c r="E34" s="792"/>
      <c r="F34" s="792"/>
      <c r="G34" s="792"/>
      <c r="H34" s="792"/>
      <c r="I34" s="792"/>
      <c r="J34" s="792"/>
      <c r="K34" s="792"/>
      <c r="L34" s="792"/>
      <c r="M34" s="792"/>
      <c r="N34" s="792"/>
      <c r="O34" s="792"/>
      <c r="P34" s="792"/>
      <c r="Q34" s="792"/>
      <c r="R34" s="792"/>
      <c r="S34" s="792"/>
      <c r="T34" s="792"/>
      <c r="U34" s="792"/>
      <c r="V34" s="792"/>
      <c r="W34" s="792"/>
      <c r="X34" s="792"/>
      <c r="Y34" s="792"/>
      <c r="Z34" s="792"/>
      <c r="AA34" s="792"/>
      <c r="AB34" s="792"/>
    </row>
    <row r="35" spans="2:28" x14ac:dyDescent="0.15">
      <c r="C35" s="792"/>
      <c r="D35" s="792"/>
      <c r="E35" s="792"/>
      <c r="F35" s="792"/>
      <c r="G35" s="792"/>
      <c r="H35" s="792"/>
      <c r="I35" s="792"/>
      <c r="J35" s="792"/>
      <c r="K35" s="792"/>
      <c r="L35" s="792"/>
      <c r="M35" s="792"/>
      <c r="N35" s="792"/>
      <c r="O35" s="792"/>
      <c r="P35" s="792"/>
      <c r="Q35" s="792"/>
      <c r="R35" s="792"/>
      <c r="S35" s="792"/>
      <c r="T35" s="792"/>
      <c r="U35" s="792"/>
      <c r="V35" s="792"/>
      <c r="W35" s="792"/>
      <c r="X35" s="792"/>
      <c r="Y35" s="792"/>
      <c r="Z35" s="792"/>
      <c r="AA35" s="792"/>
      <c r="AB35" s="792"/>
    </row>
  </sheetData>
  <sheetProtection sheet="1" formatCells="0" formatColumns="0" formatRows="0" insertColumns="0" insertRows="0" insertHyperlinks="0" deleteColumns="0" deleteRows="0" sort="0" autoFilter="0" pivotTables="0"/>
  <mergeCells count="4">
    <mergeCell ref="C24:AB26"/>
    <mergeCell ref="C27:AB28"/>
    <mergeCell ref="C30:AB31"/>
    <mergeCell ref="C34:AB35"/>
  </mergeCells>
  <phoneticPr fontId="4"/>
  <pageMargins left="0.7" right="0.7" top="0.75" bottom="0.75" header="0.3" footer="0.3"/>
  <pageSetup paperSize="9" scale="52" fitToHeight="0" orientation="landscape"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FAA422-6D81-4919-BE2C-71E04CCD77AA}">
  <sheetPr>
    <tabColor rgb="FF92D050"/>
    <pageSetUpPr fitToPage="1"/>
  </sheetPr>
  <dimension ref="B1:Q17"/>
  <sheetViews>
    <sheetView workbookViewId="0">
      <selection activeCell="B13" sqref="B13"/>
    </sheetView>
  </sheetViews>
  <sheetFormatPr defaultRowHeight="13.5" x14ac:dyDescent="0.15"/>
  <cols>
    <col min="2" max="2" width="16.25" customWidth="1"/>
    <col min="13" max="13" width="33.125" customWidth="1"/>
    <col min="15" max="15" width="10.375" customWidth="1"/>
    <col min="16" max="16" width="11.125" customWidth="1"/>
  </cols>
  <sheetData>
    <row r="1" spans="2:17" ht="17.25" x14ac:dyDescent="0.15">
      <c r="B1" s="296" t="s">
        <v>559</v>
      </c>
      <c r="C1" s="296"/>
      <c r="D1" s="297"/>
      <c r="E1" s="181"/>
      <c r="F1" s="181"/>
      <c r="G1" s="181"/>
      <c r="H1" s="181"/>
      <c r="I1" s="181"/>
      <c r="J1" s="181"/>
      <c r="K1" s="181"/>
      <c r="L1" s="181"/>
      <c r="M1" s="181"/>
      <c r="N1" s="181"/>
    </row>
    <row r="2" spans="2:17" ht="25.5" x14ac:dyDescent="0.15">
      <c r="B2" s="298"/>
      <c r="C2" s="298"/>
      <c r="D2" s="298"/>
      <c r="E2" s="298"/>
      <c r="F2" s="298"/>
      <c r="G2" s="298"/>
      <c r="H2" s="298"/>
      <c r="I2" s="298"/>
      <c r="J2" s="298"/>
      <c r="K2" s="298"/>
      <c r="L2" s="298"/>
      <c r="M2" s="298"/>
      <c r="N2" s="298"/>
    </row>
    <row r="3" spans="2:17" x14ac:dyDescent="0.15">
      <c r="B3" s="299"/>
      <c r="C3" s="299"/>
      <c r="D3" s="299"/>
      <c r="E3" s="299"/>
      <c r="F3" s="299"/>
      <c r="G3" s="299"/>
      <c r="H3" s="299"/>
      <c r="I3" s="299"/>
      <c r="J3" s="299"/>
      <c r="K3" s="299"/>
      <c r="L3" s="299"/>
      <c r="M3" s="299"/>
      <c r="N3" s="299"/>
    </row>
    <row r="4" spans="2:17" ht="18" thickBot="1" x14ac:dyDescent="0.2">
      <c r="B4" s="793" t="s">
        <v>11</v>
      </c>
      <c r="C4" s="793"/>
      <c r="D4" s="793"/>
      <c r="E4" s="300" t="s">
        <v>726</v>
      </c>
      <c r="F4" s="300"/>
      <c r="G4" s="300"/>
      <c r="H4" s="300"/>
      <c r="I4" s="300"/>
      <c r="J4" s="300"/>
      <c r="K4" s="300"/>
      <c r="L4" s="300"/>
      <c r="M4" s="300" t="s">
        <v>727</v>
      </c>
      <c r="N4" s="300"/>
    </row>
    <row r="5" spans="2:17" ht="13.5" customHeight="1" x14ac:dyDescent="0.15">
      <c r="B5" s="794" t="s">
        <v>15</v>
      </c>
      <c r="C5" s="771" t="s">
        <v>16</v>
      </c>
      <c r="D5" s="771" t="s">
        <v>17</v>
      </c>
      <c r="E5" s="739" t="s">
        <v>437</v>
      </c>
      <c r="F5" s="739"/>
      <c r="G5" s="739"/>
      <c r="H5" s="739"/>
      <c r="I5" s="739"/>
      <c r="J5" s="739"/>
      <c r="K5" s="739"/>
      <c r="L5" s="797"/>
      <c r="M5" s="771" t="s">
        <v>438</v>
      </c>
      <c r="N5" s="762" t="s">
        <v>2</v>
      </c>
      <c r="O5" s="798" t="s">
        <v>728</v>
      </c>
      <c r="P5" s="799"/>
      <c r="Q5" s="804" t="s">
        <v>2</v>
      </c>
    </row>
    <row r="6" spans="2:17" ht="13.5" customHeight="1" x14ac:dyDescent="0.15">
      <c r="B6" s="795"/>
      <c r="C6" s="731"/>
      <c r="D6" s="731"/>
      <c r="E6" s="728"/>
      <c r="F6" s="728"/>
      <c r="G6" s="728"/>
      <c r="H6" s="728"/>
      <c r="I6" s="728"/>
      <c r="J6" s="728"/>
      <c r="K6" s="728"/>
      <c r="L6" s="718"/>
      <c r="M6" s="731"/>
      <c r="N6" s="763"/>
      <c r="O6" s="800"/>
      <c r="P6" s="801"/>
      <c r="Q6" s="805"/>
    </row>
    <row r="7" spans="2:17" ht="13.5" customHeight="1" x14ac:dyDescent="0.15">
      <c r="B7" s="795"/>
      <c r="C7" s="731"/>
      <c r="D7" s="731"/>
      <c r="E7" s="715" t="s">
        <v>439</v>
      </c>
      <c r="F7" s="727"/>
      <c r="G7" s="727"/>
      <c r="H7" s="716"/>
      <c r="I7" s="715" t="s">
        <v>440</v>
      </c>
      <c r="J7" s="727"/>
      <c r="K7" s="727"/>
      <c r="L7" s="716"/>
      <c r="M7" s="731"/>
      <c r="N7" s="763"/>
      <c r="O7" s="800"/>
      <c r="P7" s="801"/>
      <c r="Q7" s="805"/>
    </row>
    <row r="8" spans="2:17" ht="13.5" customHeight="1" x14ac:dyDescent="0.15">
      <c r="B8" s="795"/>
      <c r="C8" s="731"/>
      <c r="D8" s="731"/>
      <c r="E8" s="717"/>
      <c r="F8" s="728"/>
      <c r="G8" s="728"/>
      <c r="H8" s="718"/>
      <c r="I8" s="717"/>
      <c r="J8" s="728"/>
      <c r="K8" s="728"/>
      <c r="L8" s="718"/>
      <c r="M8" s="731"/>
      <c r="N8" s="763"/>
      <c r="O8" s="802"/>
      <c r="P8" s="803"/>
      <c r="Q8" s="805"/>
    </row>
    <row r="9" spans="2:17" ht="34.5" x14ac:dyDescent="0.2">
      <c r="B9" s="795"/>
      <c r="C9" s="731"/>
      <c r="D9" s="731"/>
      <c r="E9" s="205" t="s">
        <v>441</v>
      </c>
      <c r="F9" s="301" t="s">
        <v>442</v>
      </c>
      <c r="G9" s="301" t="s">
        <v>443</v>
      </c>
      <c r="H9" s="301" t="s">
        <v>444</v>
      </c>
      <c r="I9" s="203" t="s">
        <v>441</v>
      </c>
      <c r="J9" s="301" t="s">
        <v>442</v>
      </c>
      <c r="K9" s="301" t="s">
        <v>443</v>
      </c>
      <c r="L9" s="301" t="s">
        <v>444</v>
      </c>
      <c r="M9" s="731"/>
      <c r="N9" s="763"/>
      <c r="O9" s="807" t="s">
        <v>441</v>
      </c>
      <c r="P9" s="810" t="s">
        <v>145</v>
      </c>
      <c r="Q9" s="805"/>
    </row>
    <row r="10" spans="2:17" ht="17.25" x14ac:dyDescent="0.2">
      <c r="B10" s="795"/>
      <c r="C10" s="731"/>
      <c r="D10" s="731"/>
      <c r="E10" s="204"/>
      <c r="F10" s="302" t="s">
        <v>445</v>
      </c>
      <c r="G10" s="302" t="s">
        <v>445</v>
      </c>
      <c r="H10" s="303" t="s">
        <v>446</v>
      </c>
      <c r="I10" s="207"/>
      <c r="J10" s="302" t="s">
        <v>445</v>
      </c>
      <c r="K10" s="302" t="s">
        <v>445</v>
      </c>
      <c r="L10" s="303" t="s">
        <v>447</v>
      </c>
      <c r="M10" s="731"/>
      <c r="N10" s="763"/>
      <c r="O10" s="808"/>
      <c r="P10" s="811"/>
      <c r="Q10" s="805"/>
    </row>
    <row r="11" spans="2:17" ht="17.25" x14ac:dyDescent="0.15">
      <c r="B11" s="796"/>
      <c r="C11" s="760"/>
      <c r="D11" s="760"/>
      <c r="E11" s="208"/>
      <c r="F11" s="304" t="s">
        <v>448</v>
      </c>
      <c r="G11" s="304" t="s">
        <v>448</v>
      </c>
      <c r="H11" s="305" t="s">
        <v>449</v>
      </c>
      <c r="I11" s="209"/>
      <c r="J11" s="305" t="s">
        <v>450</v>
      </c>
      <c r="K11" s="305" t="s">
        <v>450</v>
      </c>
      <c r="L11" s="305" t="s">
        <v>449</v>
      </c>
      <c r="M11" s="760"/>
      <c r="N11" s="813"/>
      <c r="O11" s="809"/>
      <c r="P11" s="812"/>
      <c r="Q11" s="806"/>
    </row>
    <row r="12" spans="2:17" x14ac:dyDescent="0.15">
      <c r="B12" s="306"/>
      <c r="C12" s="307"/>
      <c r="D12" s="307"/>
      <c r="E12" s="308"/>
      <c r="F12" s="308"/>
      <c r="G12" s="308"/>
      <c r="H12" s="308"/>
      <c r="I12" s="308"/>
      <c r="J12" s="308"/>
      <c r="K12" s="308"/>
      <c r="L12" s="308"/>
      <c r="M12" s="308"/>
      <c r="N12" s="309"/>
      <c r="O12" s="310"/>
      <c r="P12" s="311"/>
      <c r="Q12" s="312"/>
    </row>
    <row r="13" spans="2:17" ht="287.25" customHeight="1" x14ac:dyDescent="0.15">
      <c r="B13" s="306"/>
      <c r="C13" s="307"/>
      <c r="D13" s="307"/>
      <c r="E13" s="308"/>
      <c r="F13" s="308"/>
      <c r="G13" s="308"/>
      <c r="H13" s="308"/>
      <c r="I13" s="308"/>
      <c r="J13" s="308"/>
      <c r="K13" s="308"/>
      <c r="L13" s="308"/>
      <c r="M13" s="308"/>
      <c r="N13" s="309"/>
      <c r="O13" s="313"/>
      <c r="P13" s="47"/>
      <c r="Q13" s="314"/>
    </row>
    <row r="14" spans="2:17" x14ac:dyDescent="0.15">
      <c r="B14" s="306"/>
      <c r="C14" s="307"/>
      <c r="D14" s="307"/>
      <c r="E14" s="308"/>
      <c r="F14" s="308"/>
      <c r="G14" s="308"/>
      <c r="H14" s="308"/>
      <c r="I14" s="308"/>
      <c r="J14" s="308"/>
      <c r="K14" s="308"/>
      <c r="L14" s="308"/>
      <c r="M14" s="308"/>
      <c r="N14" s="309"/>
      <c r="O14" s="313"/>
      <c r="P14" s="47"/>
      <c r="Q14" s="314"/>
    </row>
    <row r="15" spans="2:17" x14ac:dyDescent="0.15">
      <c r="B15" s="306"/>
      <c r="C15" s="307"/>
      <c r="D15" s="307"/>
      <c r="E15" s="308"/>
      <c r="F15" s="308"/>
      <c r="G15" s="308"/>
      <c r="H15" s="308"/>
      <c r="I15" s="308"/>
      <c r="J15" s="308"/>
      <c r="K15" s="308"/>
      <c r="L15" s="308"/>
      <c r="M15" s="308"/>
      <c r="N15" s="309"/>
      <c r="O15" s="313"/>
      <c r="P15" s="47"/>
      <c r="Q15" s="314"/>
    </row>
    <row r="16" spans="2:17" x14ac:dyDescent="0.15">
      <c r="B16" s="306"/>
      <c r="C16" s="307"/>
      <c r="D16" s="307"/>
      <c r="E16" s="308"/>
      <c r="F16" s="308"/>
      <c r="G16" s="308"/>
      <c r="H16" s="308"/>
      <c r="I16" s="308"/>
      <c r="J16" s="308"/>
      <c r="K16" s="308"/>
      <c r="L16" s="308"/>
      <c r="M16" s="308"/>
      <c r="N16" s="309"/>
      <c r="O16" s="313"/>
      <c r="P16" s="47"/>
      <c r="Q16" s="314"/>
    </row>
    <row r="17" spans="2:17" ht="14.25" thickBot="1" x14ac:dyDescent="0.2">
      <c r="B17" s="315"/>
      <c r="C17" s="316"/>
      <c r="D17" s="316"/>
      <c r="E17" s="317"/>
      <c r="F17" s="317"/>
      <c r="G17" s="317"/>
      <c r="H17" s="317"/>
      <c r="I17" s="317"/>
      <c r="J17" s="317"/>
      <c r="K17" s="317"/>
      <c r="L17" s="317"/>
      <c r="M17" s="317"/>
      <c r="N17" s="318"/>
      <c r="O17" s="319"/>
      <c r="P17" s="320"/>
      <c r="Q17" s="321"/>
    </row>
  </sheetData>
  <sheetProtection formatCells="0" formatColumns="0" formatRows="0" insertColumns="0" insertRows="0" insertHyperlinks="0" deleteColumns="0" deleteRows="0" sort="0" autoFilter="0" pivotTables="0"/>
  <mergeCells count="13">
    <mergeCell ref="O5:P8"/>
    <mergeCell ref="Q5:Q11"/>
    <mergeCell ref="O9:O11"/>
    <mergeCell ref="P9:P11"/>
    <mergeCell ref="N5:N11"/>
    <mergeCell ref="M5:M11"/>
    <mergeCell ref="E7:H8"/>
    <mergeCell ref="I7:L8"/>
    <mergeCell ref="B4:D4"/>
    <mergeCell ref="B5:B11"/>
    <mergeCell ref="C5:C11"/>
    <mergeCell ref="D5:D11"/>
    <mergeCell ref="E5:L6"/>
  </mergeCells>
  <phoneticPr fontId="4"/>
  <pageMargins left="0.7" right="0.7" top="0.75" bottom="0.75" header="0.3" footer="0.3"/>
  <pageSetup paperSize="9" scale="70" fitToHeight="0" orientation="landscape"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5FD224-7DB0-4439-A62B-1B01D5245059}">
  <sheetPr>
    <tabColor rgb="FF92D050"/>
    <pageSetUpPr fitToPage="1"/>
  </sheetPr>
  <dimension ref="A1:AJ501"/>
  <sheetViews>
    <sheetView showGridLines="0" view="pageBreakPreview" topLeftCell="A2" zoomScale="90" zoomScaleNormal="85" zoomScaleSheetLayoutView="90" workbookViewId="0">
      <selection activeCell="O17" sqref="O17"/>
    </sheetView>
  </sheetViews>
  <sheetFormatPr defaultColWidth="9" defaultRowHeight="12" x14ac:dyDescent="0.15"/>
  <cols>
    <col min="1" max="1" width="2.375" style="322" customWidth="1"/>
    <col min="2" max="2" width="13.25" style="322" customWidth="1"/>
    <col min="3" max="3" width="11.375" style="322" customWidth="1"/>
    <col min="4" max="4" width="6.875" style="322" bestFit="1" customWidth="1"/>
    <col min="5" max="5" width="9.625" style="322" customWidth="1"/>
    <col min="6" max="6" width="9.125" style="322" customWidth="1"/>
    <col min="7" max="8" width="10.625" style="322" customWidth="1"/>
    <col min="9" max="9" width="8.375" style="322" bestFit="1" customWidth="1"/>
    <col min="10" max="10" width="9.625" style="322" customWidth="1"/>
    <col min="11" max="11" width="8.375" style="322" bestFit="1" customWidth="1"/>
    <col min="12" max="12" width="10.625" style="322" customWidth="1"/>
    <col min="13" max="13" width="10.625" style="425" customWidth="1"/>
    <col min="14" max="14" width="10.625" style="322" customWidth="1"/>
    <col min="15" max="15" width="10.625" style="425" customWidth="1"/>
    <col min="16" max="16" width="10.625" style="322" customWidth="1"/>
    <col min="17" max="17" width="8.375" style="322" bestFit="1" customWidth="1"/>
    <col min="18" max="20" width="10.625" style="322" customWidth="1"/>
    <col min="21" max="21" width="6.125" style="322" customWidth="1"/>
    <col min="22" max="22" width="10.625" style="322" customWidth="1"/>
    <col min="23" max="23" width="12.875" style="322" customWidth="1"/>
    <col min="24" max="27" width="10.625" style="322" customWidth="1"/>
    <col min="28" max="28" width="12.375" style="322" customWidth="1"/>
    <col min="29" max="29" width="10.625" style="322" customWidth="1"/>
    <col min="30" max="31" width="13.875" style="322" customWidth="1"/>
    <col min="32" max="32" width="14.875" style="322" customWidth="1"/>
    <col min="33" max="33" width="10.625" style="322" customWidth="1"/>
    <col min="34" max="34" width="5.25" style="322" bestFit="1" customWidth="1"/>
    <col min="35" max="35" width="13.125" style="322" customWidth="1"/>
    <col min="36" max="16384" width="9" style="322"/>
  </cols>
  <sheetData>
    <row r="1" spans="1:36" ht="18.75" customHeight="1" x14ac:dyDescent="0.15">
      <c r="B1" s="860" t="s">
        <v>560</v>
      </c>
      <c r="C1" s="860"/>
      <c r="D1" s="860"/>
      <c r="E1" s="860"/>
      <c r="F1" s="860"/>
      <c r="G1" s="860"/>
      <c r="H1" s="860"/>
      <c r="I1" s="860"/>
      <c r="J1" s="860"/>
      <c r="K1" s="860"/>
      <c r="L1" s="860"/>
      <c r="M1" s="860"/>
      <c r="N1" s="860"/>
      <c r="O1" s="860"/>
      <c r="P1" s="860"/>
      <c r="Q1" s="860"/>
      <c r="R1" s="860"/>
      <c r="S1" s="860"/>
      <c r="T1" s="860"/>
      <c r="U1" s="860"/>
      <c r="V1" s="860"/>
      <c r="W1" s="860"/>
      <c r="X1" s="860"/>
      <c r="Y1" s="860"/>
      <c r="Z1" s="860"/>
      <c r="AA1" s="860"/>
      <c r="AB1" s="860"/>
      <c r="AC1" s="860"/>
      <c r="AD1" s="860"/>
      <c r="AE1" s="860"/>
      <c r="AF1" s="860"/>
      <c r="AG1" s="860"/>
      <c r="AH1" s="860"/>
      <c r="AI1" s="860"/>
      <c r="AJ1" s="860"/>
    </row>
    <row r="2" spans="1:36" ht="18.75" customHeight="1" x14ac:dyDescent="0.15">
      <c r="A2" s="323"/>
      <c r="B2" s="324"/>
      <c r="C2" s="324"/>
      <c r="D2" s="324"/>
      <c r="E2" s="324"/>
      <c r="F2" s="324"/>
      <c r="G2" s="324"/>
      <c r="H2" s="324"/>
      <c r="I2" s="324"/>
      <c r="J2" s="324"/>
      <c r="K2" s="324"/>
      <c r="L2" s="324"/>
      <c r="M2" s="324"/>
      <c r="N2" s="324"/>
      <c r="O2" s="325"/>
      <c r="P2" s="326"/>
      <c r="Q2" s="326"/>
      <c r="R2" s="326"/>
      <c r="S2" s="326"/>
      <c r="T2" s="326" t="s">
        <v>161</v>
      </c>
      <c r="U2" s="326"/>
      <c r="V2" s="326"/>
      <c r="W2" s="326"/>
      <c r="X2" s="324"/>
      <c r="Y2" s="324"/>
      <c r="Z2" s="324"/>
      <c r="AA2" s="324"/>
      <c r="AB2" s="324"/>
      <c r="AC2" s="324"/>
      <c r="AD2" s="324"/>
      <c r="AE2" s="324"/>
      <c r="AF2" s="324"/>
      <c r="AG2" s="324"/>
      <c r="AH2" s="324"/>
      <c r="AI2" s="327"/>
      <c r="AJ2" s="327"/>
    </row>
    <row r="3" spans="1:36" ht="18.75" customHeight="1" x14ac:dyDescent="0.15">
      <c r="A3" s="323"/>
      <c r="B3" s="328" t="s">
        <v>1</v>
      </c>
      <c r="C3" s="328"/>
      <c r="D3" s="328"/>
      <c r="E3" s="328"/>
      <c r="F3" s="328"/>
      <c r="G3" s="328"/>
      <c r="H3" s="328"/>
      <c r="I3" s="328"/>
      <c r="J3" s="328"/>
      <c r="K3" s="328"/>
      <c r="L3" s="328"/>
      <c r="M3" s="328"/>
      <c r="N3" s="328"/>
      <c r="O3" s="325"/>
      <c r="P3" s="328"/>
      <c r="Q3" s="328"/>
      <c r="R3" s="328"/>
      <c r="S3" s="328"/>
      <c r="T3" s="329"/>
      <c r="U3" s="329"/>
      <c r="V3" s="329"/>
      <c r="W3" s="329"/>
      <c r="X3" s="329"/>
      <c r="Y3" s="329"/>
      <c r="Z3" s="329"/>
      <c r="AA3" s="329"/>
      <c r="AB3" s="329"/>
      <c r="AC3" s="329"/>
      <c r="AD3" s="329"/>
      <c r="AE3" s="329"/>
      <c r="AF3" s="329"/>
      <c r="AG3" s="329"/>
      <c r="AH3" s="329"/>
      <c r="AI3" s="330"/>
    </row>
    <row r="4" spans="1:36" s="333" customFormat="1" ht="18.75" customHeight="1" x14ac:dyDescent="0.15">
      <c r="A4" s="331"/>
      <c r="B4" s="861"/>
      <c r="C4" s="862"/>
      <c r="D4" s="862"/>
      <c r="E4" s="862"/>
      <c r="F4" s="862"/>
      <c r="G4" s="862"/>
      <c r="H4" s="862"/>
      <c r="I4" s="862"/>
      <c r="J4" s="862"/>
      <c r="K4" s="862"/>
      <c r="L4" s="862"/>
      <c r="M4" s="862"/>
      <c r="N4" s="862"/>
      <c r="O4" s="862"/>
      <c r="P4" s="862"/>
      <c r="Q4" s="862"/>
      <c r="R4" s="332"/>
      <c r="S4" s="331"/>
      <c r="T4" s="331"/>
      <c r="U4" s="323"/>
      <c r="V4" s="323"/>
      <c r="W4" s="323"/>
      <c r="X4" s="331"/>
      <c r="Y4" s="331"/>
      <c r="Z4" s="331"/>
      <c r="AA4" s="331"/>
      <c r="AB4" s="331"/>
      <c r="AC4" s="331"/>
      <c r="AD4" s="331"/>
      <c r="AE4" s="331"/>
      <c r="AF4" s="331"/>
      <c r="AG4" s="331"/>
      <c r="AH4" s="331"/>
    </row>
    <row r="5" spans="1:36" ht="18.75" customHeight="1" x14ac:dyDescent="0.15">
      <c r="A5" s="323"/>
      <c r="B5" s="323"/>
      <c r="C5" s="323"/>
      <c r="D5" s="323"/>
      <c r="E5" s="323"/>
      <c r="F5" s="323"/>
      <c r="G5" s="323"/>
      <c r="H5" s="323"/>
      <c r="I5" s="323"/>
      <c r="J5" s="323"/>
      <c r="K5" s="323"/>
      <c r="L5" s="323"/>
      <c r="M5" s="323"/>
      <c r="N5" s="323"/>
      <c r="O5" s="323"/>
      <c r="P5" s="323"/>
      <c r="Q5" s="323"/>
      <c r="R5" s="323"/>
      <c r="S5" s="323"/>
      <c r="T5" s="323"/>
      <c r="U5" s="323"/>
      <c r="V5" s="323"/>
      <c r="W5" s="323"/>
      <c r="X5" s="323"/>
      <c r="Y5" s="323"/>
      <c r="Z5" s="323"/>
      <c r="AA5" s="323"/>
      <c r="AB5" s="323"/>
      <c r="AC5" s="323"/>
      <c r="AD5" s="323"/>
      <c r="AE5" s="323"/>
      <c r="AF5" s="323"/>
      <c r="AG5" s="323"/>
      <c r="AH5" s="323"/>
    </row>
    <row r="6" spans="1:36" s="338" customFormat="1" ht="18.75" customHeight="1" thickBot="1" x14ac:dyDescent="0.2">
      <c r="A6" s="334"/>
      <c r="B6" s="335" t="s">
        <v>162</v>
      </c>
      <c r="C6" s="335"/>
      <c r="D6" s="335"/>
      <c r="E6" s="335"/>
      <c r="F6" s="335"/>
      <c r="G6" s="336"/>
      <c r="H6" s="335"/>
      <c r="I6" s="335"/>
      <c r="J6" s="335"/>
      <c r="K6" s="335"/>
      <c r="L6" s="335"/>
      <c r="M6" s="335"/>
      <c r="N6" s="335"/>
      <c r="O6" s="335"/>
      <c r="P6" s="335"/>
      <c r="Q6" s="335"/>
      <c r="R6" s="335"/>
      <c r="S6" s="335"/>
      <c r="T6" s="335"/>
      <c r="U6" s="335"/>
      <c r="V6" s="335"/>
      <c r="W6" s="335"/>
      <c r="X6" s="335"/>
      <c r="Y6" s="335"/>
      <c r="Z6" s="335"/>
      <c r="AA6" s="335"/>
      <c r="AB6" s="335"/>
      <c r="AC6" s="335"/>
      <c r="AD6" s="335"/>
      <c r="AE6" s="335"/>
      <c r="AF6" s="335"/>
      <c r="AG6" s="335"/>
      <c r="AH6" s="335"/>
      <c r="AI6" s="337"/>
    </row>
    <row r="7" spans="1:36" s="344" customFormat="1" ht="31.5" customHeight="1" x14ac:dyDescent="0.15">
      <c r="A7" s="339"/>
      <c r="B7" s="863" t="s">
        <v>163</v>
      </c>
      <c r="C7" s="866" t="s">
        <v>164</v>
      </c>
      <c r="D7" s="866" t="s">
        <v>165</v>
      </c>
      <c r="E7" s="868" t="s">
        <v>144</v>
      </c>
      <c r="F7" s="340"/>
      <c r="G7" s="848" t="s">
        <v>565</v>
      </c>
      <c r="H7" s="849"/>
      <c r="I7" s="849"/>
      <c r="J7" s="849"/>
      <c r="K7" s="849"/>
      <c r="L7" s="841"/>
      <c r="M7" s="848" t="s">
        <v>566</v>
      </c>
      <c r="N7" s="849"/>
      <c r="O7" s="849"/>
      <c r="P7" s="849"/>
      <c r="Q7" s="841"/>
      <c r="R7" s="848" t="s">
        <v>166</v>
      </c>
      <c r="S7" s="841"/>
      <c r="T7" s="341" t="s">
        <v>167</v>
      </c>
      <c r="U7" s="868" t="s">
        <v>154</v>
      </c>
      <c r="V7" s="870"/>
      <c r="W7" s="871"/>
      <c r="X7" s="839" t="s">
        <v>168</v>
      </c>
      <c r="Y7" s="839" t="s">
        <v>169</v>
      </c>
      <c r="Z7" s="841" t="s">
        <v>567</v>
      </c>
      <c r="AA7" s="841"/>
      <c r="AB7" s="842"/>
      <c r="AC7" s="842"/>
      <c r="AD7" s="848" t="s">
        <v>568</v>
      </c>
      <c r="AE7" s="849"/>
      <c r="AF7" s="850"/>
      <c r="AG7" s="851"/>
      <c r="AH7" s="852" t="s">
        <v>2</v>
      </c>
      <c r="AI7" s="343"/>
    </row>
    <row r="8" spans="1:36" s="349" customFormat="1" ht="30" customHeight="1" x14ac:dyDescent="0.15">
      <c r="A8" s="345"/>
      <c r="B8" s="864"/>
      <c r="C8" s="867"/>
      <c r="D8" s="867"/>
      <c r="E8" s="869"/>
      <c r="F8" s="347"/>
      <c r="G8" s="830" t="s">
        <v>145</v>
      </c>
      <c r="H8" s="830" t="s">
        <v>146</v>
      </c>
      <c r="I8" s="856" t="s">
        <v>147</v>
      </c>
      <c r="J8" s="348"/>
      <c r="K8" s="830" t="s">
        <v>140</v>
      </c>
      <c r="L8" s="873" t="s">
        <v>148</v>
      </c>
      <c r="M8" s="837" t="s">
        <v>27</v>
      </c>
      <c r="N8" s="838"/>
      <c r="O8" s="838"/>
      <c r="P8" s="838"/>
      <c r="Q8" s="830" t="s">
        <v>140</v>
      </c>
      <c r="R8" s="830" t="s">
        <v>170</v>
      </c>
      <c r="S8" s="830" t="s">
        <v>140</v>
      </c>
      <c r="T8" s="856" t="s">
        <v>140</v>
      </c>
      <c r="U8" s="346"/>
      <c r="V8" s="856" t="s">
        <v>155</v>
      </c>
      <c r="W8" s="858"/>
      <c r="X8" s="840"/>
      <c r="Y8" s="840"/>
      <c r="Z8" s="835" t="s">
        <v>569</v>
      </c>
      <c r="AA8" s="836" t="s">
        <v>570</v>
      </c>
      <c r="AB8" s="836" t="s">
        <v>571</v>
      </c>
      <c r="AC8" s="836" t="s">
        <v>572</v>
      </c>
      <c r="AD8" s="859" t="s">
        <v>573</v>
      </c>
      <c r="AE8" s="859" t="s">
        <v>574</v>
      </c>
      <c r="AF8" s="859" t="s">
        <v>575</v>
      </c>
      <c r="AG8" s="859" t="s">
        <v>576</v>
      </c>
      <c r="AH8" s="853"/>
      <c r="AI8" s="343"/>
    </row>
    <row r="9" spans="1:36" s="349" customFormat="1" ht="19.5" customHeight="1" x14ac:dyDescent="0.15">
      <c r="A9" s="345"/>
      <c r="B9" s="864"/>
      <c r="C9" s="867"/>
      <c r="D9" s="867"/>
      <c r="E9" s="843"/>
      <c r="F9" s="843" t="s">
        <v>171</v>
      </c>
      <c r="G9" s="843"/>
      <c r="H9" s="872"/>
      <c r="I9" s="843"/>
      <c r="J9" s="845" t="s">
        <v>577</v>
      </c>
      <c r="K9" s="855"/>
      <c r="L9" s="874"/>
      <c r="M9" s="830" t="s">
        <v>172</v>
      </c>
      <c r="N9" s="830" t="s">
        <v>149</v>
      </c>
      <c r="O9" s="830" t="s">
        <v>173</v>
      </c>
      <c r="P9" s="830" t="s">
        <v>150</v>
      </c>
      <c r="Q9" s="855"/>
      <c r="R9" s="843"/>
      <c r="S9" s="855"/>
      <c r="T9" s="857"/>
      <c r="U9" s="346"/>
      <c r="V9" s="346"/>
      <c r="W9" s="832" t="s">
        <v>156</v>
      </c>
      <c r="X9" s="840"/>
      <c r="Y9" s="840"/>
      <c r="Z9" s="835"/>
      <c r="AA9" s="836"/>
      <c r="AB9" s="836"/>
      <c r="AC9" s="836"/>
      <c r="AD9" s="836"/>
      <c r="AE9" s="836"/>
      <c r="AF9" s="836"/>
      <c r="AG9" s="836"/>
      <c r="AH9" s="853"/>
      <c r="AI9" s="343"/>
    </row>
    <row r="10" spans="1:36" s="349" customFormat="1" ht="21" customHeight="1" x14ac:dyDescent="0.15">
      <c r="A10" s="345"/>
      <c r="B10" s="865"/>
      <c r="C10" s="830"/>
      <c r="D10" s="830"/>
      <c r="E10" s="843"/>
      <c r="F10" s="843"/>
      <c r="G10" s="350" t="s">
        <v>151</v>
      </c>
      <c r="H10" s="872"/>
      <c r="I10" s="350" t="s">
        <v>152</v>
      </c>
      <c r="J10" s="846"/>
      <c r="K10" s="350" t="s">
        <v>68</v>
      </c>
      <c r="L10" s="874"/>
      <c r="M10" s="843"/>
      <c r="N10" s="831"/>
      <c r="O10" s="843"/>
      <c r="P10" s="831"/>
      <c r="Q10" s="350" t="s">
        <v>68</v>
      </c>
      <c r="R10" s="350"/>
      <c r="S10" s="351" t="s">
        <v>68</v>
      </c>
      <c r="T10" s="352" t="s">
        <v>68</v>
      </c>
      <c r="U10" s="352"/>
      <c r="V10" s="352"/>
      <c r="W10" s="833"/>
      <c r="X10" s="840"/>
      <c r="Y10" s="840"/>
      <c r="Z10" s="351" t="s">
        <v>0</v>
      </c>
      <c r="AA10" s="352" t="s">
        <v>0</v>
      </c>
      <c r="AB10" s="352" t="s">
        <v>0</v>
      </c>
      <c r="AC10" s="352" t="s">
        <v>0</v>
      </c>
      <c r="AD10" s="352" t="s">
        <v>0</v>
      </c>
      <c r="AE10" s="352" t="s">
        <v>0</v>
      </c>
      <c r="AF10" s="352" t="s">
        <v>0</v>
      </c>
      <c r="AG10" s="352" t="s">
        <v>0</v>
      </c>
      <c r="AH10" s="854"/>
      <c r="AI10" s="343"/>
    </row>
    <row r="11" spans="1:36" s="349" customFormat="1" ht="65.099999999999994" customHeight="1" thickBot="1" x14ac:dyDescent="0.2">
      <c r="A11" s="345"/>
      <c r="B11" s="353"/>
      <c r="C11" s="354"/>
      <c r="D11" s="354"/>
      <c r="E11" s="844"/>
      <c r="F11" s="844"/>
      <c r="G11" s="355"/>
      <c r="H11" s="356" t="s">
        <v>161</v>
      </c>
      <c r="I11" s="355"/>
      <c r="J11" s="847"/>
      <c r="K11" s="355"/>
      <c r="L11" s="875"/>
      <c r="M11" s="844"/>
      <c r="N11" s="357"/>
      <c r="O11" s="844"/>
      <c r="P11" s="357"/>
      <c r="Q11" s="355"/>
      <c r="R11" s="355"/>
      <c r="S11" s="358"/>
      <c r="T11" s="359"/>
      <c r="U11" s="359"/>
      <c r="V11" s="359"/>
      <c r="W11" s="834"/>
      <c r="X11" s="360"/>
      <c r="Y11" s="360"/>
      <c r="Z11" s="358"/>
      <c r="AA11" s="361"/>
      <c r="AB11" s="359"/>
      <c r="AC11" s="359"/>
      <c r="AD11" s="359"/>
      <c r="AE11" s="359"/>
      <c r="AF11" s="359"/>
      <c r="AG11" s="359"/>
      <c r="AH11" s="362"/>
      <c r="AI11" s="343"/>
    </row>
    <row r="12" spans="1:36" s="349" customFormat="1" ht="23.25" customHeight="1" x14ac:dyDescent="0.15">
      <c r="A12" s="345"/>
      <c r="B12" s="363"/>
      <c r="C12" s="364"/>
      <c r="D12" s="818"/>
      <c r="E12" s="818"/>
      <c r="F12" s="818"/>
      <c r="G12" s="365"/>
      <c r="H12" s="820"/>
      <c r="I12" s="822"/>
      <c r="J12" s="824"/>
      <c r="K12" s="366"/>
      <c r="L12" s="826"/>
      <c r="M12" s="342"/>
      <c r="N12" s="820"/>
      <c r="O12" s="342"/>
      <c r="P12" s="820"/>
      <c r="Q12" s="366"/>
      <c r="R12" s="822"/>
      <c r="S12" s="367"/>
      <c r="T12" s="368"/>
      <c r="U12" s="822"/>
      <c r="V12" s="368"/>
      <c r="W12" s="369"/>
      <c r="X12" s="828"/>
      <c r="Y12" s="828"/>
      <c r="Z12" s="367"/>
      <c r="AA12" s="365"/>
      <c r="AB12" s="368"/>
      <c r="AC12" s="368"/>
      <c r="AD12" s="368"/>
      <c r="AE12" s="368"/>
      <c r="AF12" s="368"/>
      <c r="AG12" s="368"/>
      <c r="AH12" s="814"/>
      <c r="AI12" s="343"/>
    </row>
    <row r="13" spans="1:36" s="349" customFormat="1" ht="25.5" customHeight="1" thickBot="1" x14ac:dyDescent="0.2">
      <c r="A13" s="345"/>
      <c r="B13" s="816" t="s">
        <v>139</v>
      </c>
      <c r="C13" s="817"/>
      <c r="D13" s="819"/>
      <c r="E13" s="819"/>
      <c r="F13" s="819"/>
      <c r="G13" s="370">
        <f>SUM(G14:G490)</f>
        <v>0</v>
      </c>
      <c r="H13" s="821"/>
      <c r="I13" s="823"/>
      <c r="J13" s="825"/>
      <c r="K13" s="371">
        <f>SUM(K14:K490)</f>
        <v>0</v>
      </c>
      <c r="L13" s="827"/>
      <c r="M13" s="370">
        <f>SUM(M14:M490)</f>
        <v>0</v>
      </c>
      <c r="N13" s="821"/>
      <c r="O13" s="370">
        <f>SUM(O14:O490)</f>
        <v>0</v>
      </c>
      <c r="P13" s="821"/>
      <c r="Q13" s="371">
        <f>SUM(Q14:Q490)</f>
        <v>0</v>
      </c>
      <c r="R13" s="823"/>
      <c r="S13" s="371">
        <f>SUM(S14:S490)</f>
        <v>0</v>
      </c>
      <c r="T13" s="372">
        <f>K13+Q13+S13</f>
        <v>0</v>
      </c>
      <c r="U13" s="823"/>
      <c r="V13" s="371">
        <f>SUM(V14:V490)</f>
        <v>0</v>
      </c>
      <c r="W13" s="373">
        <f>SUM(W14:W490)</f>
        <v>0</v>
      </c>
      <c r="X13" s="829"/>
      <c r="Y13" s="829"/>
      <c r="Z13" s="374"/>
      <c r="AA13" s="371"/>
      <c r="AB13" s="371"/>
      <c r="AC13" s="371"/>
      <c r="AD13" s="371">
        <f>SUM(AD14:AD490)</f>
        <v>0</v>
      </c>
      <c r="AE13" s="371">
        <f t="shared" ref="AE13:AG13" si="0">SUM(AE14:AE490)</f>
        <v>0</v>
      </c>
      <c r="AF13" s="371">
        <f t="shared" si="0"/>
        <v>0</v>
      </c>
      <c r="AG13" s="371">
        <f t="shared" si="0"/>
        <v>0</v>
      </c>
      <c r="AH13" s="815"/>
      <c r="AI13" s="322"/>
    </row>
    <row r="14" spans="1:36" s="349" customFormat="1" ht="25.5" customHeight="1" x14ac:dyDescent="0.15">
      <c r="B14" s="375"/>
      <c r="C14" s="376"/>
      <c r="D14" s="377"/>
      <c r="E14" s="378"/>
      <c r="F14" s="377"/>
      <c r="G14" s="379"/>
      <c r="H14" s="380"/>
      <c r="I14" s="379"/>
      <c r="J14" s="381"/>
      <c r="K14" s="382">
        <f>G14*I14</f>
        <v>0</v>
      </c>
      <c r="L14" s="383"/>
      <c r="M14" s="384"/>
      <c r="N14" s="383"/>
      <c r="O14" s="385"/>
      <c r="P14" s="383"/>
      <c r="Q14" s="379"/>
      <c r="R14" s="379"/>
      <c r="S14" s="386"/>
      <c r="T14" s="387">
        <f>K14+Q14+S14</f>
        <v>0</v>
      </c>
      <c r="U14" s="388"/>
      <c r="V14" s="379"/>
      <c r="W14" s="389"/>
      <c r="X14" s="390"/>
      <c r="Y14" s="390"/>
      <c r="Z14" s="386"/>
      <c r="AA14" s="391"/>
      <c r="AB14" s="388"/>
      <c r="AC14" s="392">
        <f>Z14+AA14+AB14</f>
        <v>0</v>
      </c>
      <c r="AD14" s="393">
        <f t="shared" ref="AD14:AD15" si="1">G14*Z14</f>
        <v>0</v>
      </c>
      <c r="AE14" s="393">
        <f t="shared" ref="AE14:AE15" si="2">G14*AA14</f>
        <v>0</v>
      </c>
      <c r="AF14" s="393">
        <f>G14*AB14</f>
        <v>0</v>
      </c>
      <c r="AG14" s="393">
        <f t="shared" ref="AG14" si="3">AD14+AE14+AF14</f>
        <v>0</v>
      </c>
      <c r="AH14" s="394"/>
      <c r="AI14" s="343"/>
    </row>
    <row r="15" spans="1:36" s="349" customFormat="1" ht="25.5" customHeight="1" x14ac:dyDescent="0.15">
      <c r="B15" s="375"/>
      <c r="C15" s="376"/>
      <c r="D15" s="376"/>
      <c r="E15" s="378"/>
      <c r="F15" s="377"/>
      <c r="G15" s="379"/>
      <c r="H15" s="380"/>
      <c r="I15" s="379"/>
      <c r="J15" s="381"/>
      <c r="K15" s="382">
        <f t="shared" ref="K15:K78" si="4">G15*I15</f>
        <v>0</v>
      </c>
      <c r="L15" s="383"/>
      <c r="M15" s="384"/>
      <c r="N15" s="383"/>
      <c r="O15" s="385"/>
      <c r="P15" s="383"/>
      <c r="Q15" s="379"/>
      <c r="R15" s="379"/>
      <c r="S15" s="386"/>
      <c r="T15" s="395">
        <f>K15+Q15+S15</f>
        <v>0</v>
      </c>
      <c r="U15" s="388"/>
      <c r="V15" s="379"/>
      <c r="W15" s="389"/>
      <c r="X15" s="390"/>
      <c r="Y15" s="390"/>
      <c r="Z15" s="386"/>
      <c r="AA15" s="391"/>
      <c r="AB15" s="388"/>
      <c r="AC15" s="392">
        <f>Z15+AA15+AB15</f>
        <v>0</v>
      </c>
      <c r="AD15" s="395">
        <f t="shared" si="1"/>
        <v>0</v>
      </c>
      <c r="AE15" s="395">
        <f t="shared" si="2"/>
        <v>0</v>
      </c>
      <c r="AF15" s="395">
        <f t="shared" ref="AF15" si="5">G15*AB15</f>
        <v>0</v>
      </c>
      <c r="AG15" s="395">
        <f>AD15+AE15+AF15</f>
        <v>0</v>
      </c>
      <c r="AH15" s="396"/>
      <c r="AI15" s="343"/>
    </row>
    <row r="16" spans="1:36" s="349" customFormat="1" ht="25.5" customHeight="1" x14ac:dyDescent="0.15">
      <c r="B16" s="375"/>
      <c r="C16" s="376"/>
      <c r="D16" s="376"/>
      <c r="E16" s="378"/>
      <c r="F16" s="377"/>
      <c r="G16" s="379"/>
      <c r="H16" s="380"/>
      <c r="I16" s="379"/>
      <c r="J16" s="381"/>
      <c r="K16" s="382">
        <f t="shared" si="4"/>
        <v>0</v>
      </c>
      <c r="L16" s="383"/>
      <c r="M16" s="384"/>
      <c r="N16" s="383"/>
      <c r="O16" s="385"/>
      <c r="P16" s="383"/>
      <c r="Q16" s="379"/>
      <c r="R16" s="379"/>
      <c r="S16" s="386"/>
      <c r="T16" s="395">
        <f>K16+Q16+S16</f>
        <v>0</v>
      </c>
      <c r="U16" s="388"/>
      <c r="V16" s="379"/>
      <c r="W16" s="389"/>
      <c r="X16" s="390"/>
      <c r="Y16" s="390"/>
      <c r="Z16" s="386"/>
      <c r="AA16" s="391"/>
      <c r="AB16" s="388"/>
      <c r="AC16" s="392">
        <f>Z16+AA16+AB16</f>
        <v>0</v>
      </c>
      <c r="AD16" s="395">
        <f t="shared" ref="AD16:AD79" si="6">G16*Z16</f>
        <v>0</v>
      </c>
      <c r="AE16" s="395">
        <f t="shared" ref="AE16:AE79" si="7">G16*AA16</f>
        <v>0</v>
      </c>
      <c r="AF16" s="395">
        <f t="shared" ref="AF16:AF79" si="8">G16*AB16</f>
        <v>0</v>
      </c>
      <c r="AG16" s="395">
        <f>AD16+AE16+AF16</f>
        <v>0</v>
      </c>
      <c r="AH16" s="396"/>
      <c r="AI16" s="343"/>
    </row>
    <row r="17" spans="2:35" s="349" customFormat="1" ht="25.5" customHeight="1" x14ac:dyDescent="0.15">
      <c r="B17" s="375"/>
      <c r="C17" s="376"/>
      <c r="D17" s="376"/>
      <c r="E17" s="378"/>
      <c r="F17" s="377"/>
      <c r="G17" s="379"/>
      <c r="H17" s="380"/>
      <c r="I17" s="379"/>
      <c r="J17" s="381"/>
      <c r="K17" s="382">
        <f t="shared" si="4"/>
        <v>0</v>
      </c>
      <c r="L17" s="383"/>
      <c r="M17" s="384"/>
      <c r="N17" s="383"/>
      <c r="O17" s="385"/>
      <c r="P17" s="383"/>
      <c r="Q17" s="379"/>
      <c r="R17" s="379"/>
      <c r="S17" s="386"/>
      <c r="T17" s="395">
        <f t="shared" ref="T17:T80" si="9">K17+Q17+S17</f>
        <v>0</v>
      </c>
      <c r="U17" s="388"/>
      <c r="V17" s="379"/>
      <c r="W17" s="389"/>
      <c r="X17" s="390"/>
      <c r="Y17" s="390"/>
      <c r="Z17" s="386"/>
      <c r="AA17" s="391"/>
      <c r="AB17" s="388"/>
      <c r="AC17" s="392">
        <f t="shared" ref="AC17:AC80" si="10">Z17+AA17+AB17</f>
        <v>0</v>
      </c>
      <c r="AD17" s="395">
        <f t="shared" si="6"/>
        <v>0</v>
      </c>
      <c r="AE17" s="395">
        <f t="shared" si="7"/>
        <v>0</v>
      </c>
      <c r="AF17" s="395">
        <f t="shared" si="8"/>
        <v>0</v>
      </c>
      <c r="AG17" s="395">
        <f>AD17+AE17+AF17</f>
        <v>0</v>
      </c>
      <c r="AH17" s="396"/>
      <c r="AI17" s="343"/>
    </row>
    <row r="18" spans="2:35" s="349" customFormat="1" ht="25.5" customHeight="1" x14ac:dyDescent="0.15">
      <c r="B18" s="375"/>
      <c r="C18" s="376"/>
      <c r="D18" s="376"/>
      <c r="E18" s="378"/>
      <c r="F18" s="377"/>
      <c r="G18" s="379"/>
      <c r="H18" s="380"/>
      <c r="I18" s="379"/>
      <c r="J18" s="381"/>
      <c r="K18" s="382">
        <f t="shared" si="4"/>
        <v>0</v>
      </c>
      <c r="L18" s="383"/>
      <c r="M18" s="384"/>
      <c r="N18" s="383"/>
      <c r="O18" s="385"/>
      <c r="P18" s="383"/>
      <c r="Q18" s="379"/>
      <c r="R18" s="379"/>
      <c r="S18" s="386"/>
      <c r="T18" s="395">
        <f t="shared" si="9"/>
        <v>0</v>
      </c>
      <c r="U18" s="388"/>
      <c r="V18" s="379"/>
      <c r="W18" s="389"/>
      <c r="X18" s="390"/>
      <c r="Y18" s="390"/>
      <c r="Z18" s="386"/>
      <c r="AA18" s="391"/>
      <c r="AB18" s="388"/>
      <c r="AC18" s="392">
        <f t="shared" si="10"/>
        <v>0</v>
      </c>
      <c r="AD18" s="395">
        <f t="shared" si="6"/>
        <v>0</v>
      </c>
      <c r="AE18" s="395">
        <f t="shared" si="7"/>
        <v>0</v>
      </c>
      <c r="AF18" s="395">
        <f t="shared" si="8"/>
        <v>0</v>
      </c>
      <c r="AG18" s="395">
        <f t="shared" ref="AG18:AG79" si="11">AD18+AE18+AF18</f>
        <v>0</v>
      </c>
      <c r="AH18" s="396"/>
      <c r="AI18" s="343"/>
    </row>
    <row r="19" spans="2:35" s="349" customFormat="1" ht="25.5" customHeight="1" x14ac:dyDescent="0.15">
      <c r="B19" s="375"/>
      <c r="C19" s="376"/>
      <c r="D19" s="376"/>
      <c r="E19" s="378"/>
      <c r="F19" s="377"/>
      <c r="G19" s="379"/>
      <c r="H19" s="380"/>
      <c r="I19" s="379"/>
      <c r="J19" s="381"/>
      <c r="K19" s="382">
        <f t="shared" si="4"/>
        <v>0</v>
      </c>
      <c r="L19" s="383"/>
      <c r="M19" s="384"/>
      <c r="N19" s="383"/>
      <c r="O19" s="385"/>
      <c r="P19" s="383"/>
      <c r="Q19" s="379"/>
      <c r="R19" s="379"/>
      <c r="S19" s="386"/>
      <c r="T19" s="395">
        <f t="shared" si="9"/>
        <v>0</v>
      </c>
      <c r="U19" s="388"/>
      <c r="V19" s="379"/>
      <c r="W19" s="389"/>
      <c r="X19" s="390"/>
      <c r="Y19" s="390"/>
      <c r="Z19" s="386"/>
      <c r="AA19" s="391"/>
      <c r="AB19" s="388"/>
      <c r="AC19" s="392">
        <f t="shared" si="10"/>
        <v>0</v>
      </c>
      <c r="AD19" s="395">
        <f t="shared" si="6"/>
        <v>0</v>
      </c>
      <c r="AE19" s="395">
        <f t="shared" si="7"/>
        <v>0</v>
      </c>
      <c r="AF19" s="395">
        <f t="shared" si="8"/>
        <v>0</v>
      </c>
      <c r="AG19" s="395">
        <f t="shared" si="11"/>
        <v>0</v>
      </c>
      <c r="AH19" s="396"/>
      <c r="AI19" s="343"/>
    </row>
    <row r="20" spans="2:35" s="349" customFormat="1" ht="25.5" customHeight="1" x14ac:dyDescent="0.15">
      <c r="B20" s="375"/>
      <c r="C20" s="376"/>
      <c r="D20" s="376"/>
      <c r="E20" s="378"/>
      <c r="F20" s="377"/>
      <c r="G20" s="379"/>
      <c r="H20" s="380"/>
      <c r="I20" s="379"/>
      <c r="J20" s="381"/>
      <c r="K20" s="382">
        <f t="shared" si="4"/>
        <v>0</v>
      </c>
      <c r="L20" s="383"/>
      <c r="M20" s="384"/>
      <c r="N20" s="383"/>
      <c r="O20" s="385"/>
      <c r="P20" s="383"/>
      <c r="Q20" s="379"/>
      <c r="R20" s="379"/>
      <c r="S20" s="386"/>
      <c r="T20" s="395">
        <f t="shared" si="9"/>
        <v>0</v>
      </c>
      <c r="U20" s="388"/>
      <c r="V20" s="379"/>
      <c r="W20" s="389"/>
      <c r="X20" s="390"/>
      <c r="Y20" s="390"/>
      <c r="Z20" s="386"/>
      <c r="AA20" s="391"/>
      <c r="AB20" s="388"/>
      <c r="AC20" s="392">
        <f t="shared" si="10"/>
        <v>0</v>
      </c>
      <c r="AD20" s="395">
        <f t="shared" si="6"/>
        <v>0</v>
      </c>
      <c r="AE20" s="395">
        <f t="shared" si="7"/>
        <v>0</v>
      </c>
      <c r="AF20" s="395">
        <f t="shared" si="8"/>
        <v>0</v>
      </c>
      <c r="AG20" s="395">
        <f t="shared" si="11"/>
        <v>0</v>
      </c>
      <c r="AH20" s="396"/>
      <c r="AI20" s="343"/>
    </row>
    <row r="21" spans="2:35" s="349" customFormat="1" ht="25.5" customHeight="1" x14ac:dyDescent="0.15">
      <c r="B21" s="375"/>
      <c r="C21" s="376"/>
      <c r="D21" s="376"/>
      <c r="E21" s="378"/>
      <c r="F21" s="377"/>
      <c r="G21" s="379"/>
      <c r="H21" s="380"/>
      <c r="I21" s="379"/>
      <c r="J21" s="381"/>
      <c r="K21" s="382">
        <f t="shared" si="4"/>
        <v>0</v>
      </c>
      <c r="L21" s="383"/>
      <c r="M21" s="384"/>
      <c r="N21" s="383"/>
      <c r="O21" s="385"/>
      <c r="P21" s="383"/>
      <c r="Q21" s="379"/>
      <c r="R21" s="379"/>
      <c r="S21" s="386"/>
      <c r="T21" s="395">
        <f t="shared" si="9"/>
        <v>0</v>
      </c>
      <c r="U21" s="388"/>
      <c r="V21" s="379"/>
      <c r="W21" s="389"/>
      <c r="X21" s="390"/>
      <c r="Y21" s="390"/>
      <c r="Z21" s="386"/>
      <c r="AA21" s="391"/>
      <c r="AB21" s="388"/>
      <c r="AC21" s="392">
        <f t="shared" si="10"/>
        <v>0</v>
      </c>
      <c r="AD21" s="395">
        <f t="shared" si="6"/>
        <v>0</v>
      </c>
      <c r="AE21" s="395">
        <f t="shared" si="7"/>
        <v>0</v>
      </c>
      <c r="AF21" s="395">
        <f t="shared" si="8"/>
        <v>0</v>
      </c>
      <c r="AG21" s="395">
        <f t="shared" si="11"/>
        <v>0</v>
      </c>
      <c r="AH21" s="396"/>
      <c r="AI21" s="343"/>
    </row>
    <row r="22" spans="2:35" s="349" customFormat="1" ht="25.5" customHeight="1" x14ac:dyDescent="0.15">
      <c r="B22" s="375"/>
      <c r="C22" s="376"/>
      <c r="D22" s="376"/>
      <c r="E22" s="378"/>
      <c r="F22" s="377"/>
      <c r="G22" s="379"/>
      <c r="H22" s="380"/>
      <c r="I22" s="379"/>
      <c r="J22" s="381"/>
      <c r="K22" s="382">
        <f t="shared" si="4"/>
        <v>0</v>
      </c>
      <c r="L22" s="383"/>
      <c r="M22" s="384"/>
      <c r="N22" s="383"/>
      <c r="O22" s="385"/>
      <c r="P22" s="383"/>
      <c r="Q22" s="379"/>
      <c r="R22" s="379"/>
      <c r="S22" s="386"/>
      <c r="T22" s="395">
        <f t="shared" si="9"/>
        <v>0</v>
      </c>
      <c r="U22" s="388"/>
      <c r="V22" s="379"/>
      <c r="W22" s="389"/>
      <c r="X22" s="390"/>
      <c r="Y22" s="390"/>
      <c r="Z22" s="386"/>
      <c r="AA22" s="391"/>
      <c r="AB22" s="388"/>
      <c r="AC22" s="392">
        <f t="shared" si="10"/>
        <v>0</v>
      </c>
      <c r="AD22" s="395">
        <f t="shared" si="6"/>
        <v>0</v>
      </c>
      <c r="AE22" s="395">
        <f t="shared" si="7"/>
        <v>0</v>
      </c>
      <c r="AF22" s="395">
        <f t="shared" si="8"/>
        <v>0</v>
      </c>
      <c r="AG22" s="395">
        <f t="shared" si="11"/>
        <v>0</v>
      </c>
      <c r="AH22" s="396"/>
      <c r="AI22" s="343"/>
    </row>
    <row r="23" spans="2:35" s="349" customFormat="1" ht="25.5" customHeight="1" x14ac:dyDescent="0.15">
      <c r="B23" s="375"/>
      <c r="C23" s="376"/>
      <c r="D23" s="376"/>
      <c r="E23" s="378"/>
      <c r="F23" s="377"/>
      <c r="G23" s="379"/>
      <c r="H23" s="380"/>
      <c r="I23" s="379"/>
      <c r="J23" s="381"/>
      <c r="K23" s="382">
        <f t="shared" si="4"/>
        <v>0</v>
      </c>
      <c r="L23" s="383"/>
      <c r="M23" s="384"/>
      <c r="N23" s="383"/>
      <c r="O23" s="385"/>
      <c r="P23" s="383"/>
      <c r="Q23" s="379"/>
      <c r="R23" s="379"/>
      <c r="S23" s="386"/>
      <c r="T23" s="395">
        <f t="shared" si="9"/>
        <v>0</v>
      </c>
      <c r="U23" s="388"/>
      <c r="V23" s="379"/>
      <c r="W23" s="389"/>
      <c r="X23" s="390"/>
      <c r="Y23" s="390"/>
      <c r="Z23" s="386"/>
      <c r="AA23" s="391"/>
      <c r="AB23" s="388"/>
      <c r="AC23" s="392">
        <f t="shared" si="10"/>
        <v>0</v>
      </c>
      <c r="AD23" s="395">
        <f t="shared" si="6"/>
        <v>0</v>
      </c>
      <c r="AE23" s="395">
        <f t="shared" si="7"/>
        <v>0</v>
      </c>
      <c r="AF23" s="395">
        <f t="shared" si="8"/>
        <v>0</v>
      </c>
      <c r="AG23" s="395">
        <f t="shared" si="11"/>
        <v>0</v>
      </c>
      <c r="AH23" s="396"/>
      <c r="AI23" s="343"/>
    </row>
    <row r="24" spans="2:35" s="349" customFormat="1" ht="25.5" customHeight="1" x14ac:dyDescent="0.15">
      <c r="B24" s="375"/>
      <c r="C24" s="376"/>
      <c r="D24" s="376"/>
      <c r="E24" s="378"/>
      <c r="F24" s="377"/>
      <c r="G24" s="379"/>
      <c r="H24" s="380"/>
      <c r="I24" s="379"/>
      <c r="J24" s="381"/>
      <c r="K24" s="382">
        <f t="shared" si="4"/>
        <v>0</v>
      </c>
      <c r="L24" s="383"/>
      <c r="M24" s="384"/>
      <c r="N24" s="383"/>
      <c r="O24" s="385"/>
      <c r="P24" s="383"/>
      <c r="Q24" s="379"/>
      <c r="R24" s="379"/>
      <c r="S24" s="386"/>
      <c r="T24" s="395">
        <f t="shared" si="9"/>
        <v>0</v>
      </c>
      <c r="U24" s="388"/>
      <c r="V24" s="379"/>
      <c r="W24" s="389"/>
      <c r="X24" s="390"/>
      <c r="Y24" s="390"/>
      <c r="Z24" s="386"/>
      <c r="AA24" s="391"/>
      <c r="AB24" s="388"/>
      <c r="AC24" s="392">
        <f t="shared" si="10"/>
        <v>0</v>
      </c>
      <c r="AD24" s="395">
        <f t="shared" si="6"/>
        <v>0</v>
      </c>
      <c r="AE24" s="395">
        <f t="shared" si="7"/>
        <v>0</v>
      </c>
      <c r="AF24" s="395">
        <f t="shared" si="8"/>
        <v>0</v>
      </c>
      <c r="AG24" s="395">
        <f t="shared" si="11"/>
        <v>0</v>
      </c>
      <c r="AH24" s="396"/>
      <c r="AI24" s="343"/>
    </row>
    <row r="25" spans="2:35" s="349" customFormat="1" ht="25.5" customHeight="1" x14ac:dyDescent="0.15">
      <c r="B25" s="375"/>
      <c r="C25" s="376"/>
      <c r="D25" s="376"/>
      <c r="E25" s="378"/>
      <c r="F25" s="377"/>
      <c r="G25" s="379"/>
      <c r="H25" s="380"/>
      <c r="I25" s="379"/>
      <c r="J25" s="381"/>
      <c r="K25" s="382">
        <f t="shared" si="4"/>
        <v>0</v>
      </c>
      <c r="L25" s="383"/>
      <c r="M25" s="384"/>
      <c r="N25" s="383"/>
      <c r="O25" s="385"/>
      <c r="P25" s="383"/>
      <c r="Q25" s="379"/>
      <c r="R25" s="379"/>
      <c r="S25" s="386"/>
      <c r="T25" s="395">
        <f t="shared" si="9"/>
        <v>0</v>
      </c>
      <c r="U25" s="388"/>
      <c r="V25" s="379"/>
      <c r="W25" s="389"/>
      <c r="X25" s="390"/>
      <c r="Y25" s="390"/>
      <c r="Z25" s="386"/>
      <c r="AA25" s="391"/>
      <c r="AB25" s="388"/>
      <c r="AC25" s="392">
        <f t="shared" si="10"/>
        <v>0</v>
      </c>
      <c r="AD25" s="395">
        <f t="shared" si="6"/>
        <v>0</v>
      </c>
      <c r="AE25" s="395">
        <f t="shared" si="7"/>
        <v>0</v>
      </c>
      <c r="AF25" s="395">
        <f t="shared" si="8"/>
        <v>0</v>
      </c>
      <c r="AG25" s="395">
        <f t="shared" si="11"/>
        <v>0</v>
      </c>
      <c r="AH25" s="396"/>
      <c r="AI25" s="343"/>
    </row>
    <row r="26" spans="2:35" s="349" customFormat="1" ht="25.5" customHeight="1" x14ac:dyDescent="0.15">
      <c r="B26" s="375"/>
      <c r="C26" s="376"/>
      <c r="D26" s="376"/>
      <c r="E26" s="378"/>
      <c r="F26" s="377"/>
      <c r="G26" s="379"/>
      <c r="H26" s="380"/>
      <c r="I26" s="379"/>
      <c r="J26" s="381"/>
      <c r="K26" s="382">
        <f t="shared" si="4"/>
        <v>0</v>
      </c>
      <c r="L26" s="383"/>
      <c r="M26" s="384"/>
      <c r="N26" s="383"/>
      <c r="O26" s="385"/>
      <c r="P26" s="383"/>
      <c r="Q26" s="379"/>
      <c r="R26" s="379"/>
      <c r="S26" s="386"/>
      <c r="T26" s="395">
        <f t="shared" si="9"/>
        <v>0</v>
      </c>
      <c r="U26" s="388"/>
      <c r="V26" s="379"/>
      <c r="W26" s="389"/>
      <c r="X26" s="390"/>
      <c r="Y26" s="390"/>
      <c r="Z26" s="386"/>
      <c r="AA26" s="391"/>
      <c r="AB26" s="388"/>
      <c r="AC26" s="392">
        <f t="shared" si="10"/>
        <v>0</v>
      </c>
      <c r="AD26" s="395">
        <f t="shared" si="6"/>
        <v>0</v>
      </c>
      <c r="AE26" s="395">
        <f t="shared" si="7"/>
        <v>0</v>
      </c>
      <c r="AF26" s="395">
        <f t="shared" si="8"/>
        <v>0</v>
      </c>
      <c r="AG26" s="395">
        <f t="shared" si="11"/>
        <v>0</v>
      </c>
      <c r="AH26" s="396"/>
      <c r="AI26" s="343"/>
    </row>
    <row r="27" spans="2:35" s="349" customFormat="1" ht="25.5" customHeight="1" x14ac:dyDescent="0.15">
      <c r="B27" s="375"/>
      <c r="C27" s="376"/>
      <c r="D27" s="376"/>
      <c r="E27" s="378"/>
      <c r="F27" s="377"/>
      <c r="G27" s="379"/>
      <c r="H27" s="380"/>
      <c r="I27" s="379"/>
      <c r="J27" s="381"/>
      <c r="K27" s="382">
        <f t="shared" si="4"/>
        <v>0</v>
      </c>
      <c r="L27" s="383"/>
      <c r="M27" s="384"/>
      <c r="N27" s="383"/>
      <c r="O27" s="385"/>
      <c r="P27" s="383"/>
      <c r="Q27" s="379"/>
      <c r="R27" s="379"/>
      <c r="S27" s="386"/>
      <c r="T27" s="395">
        <f t="shared" si="9"/>
        <v>0</v>
      </c>
      <c r="U27" s="388"/>
      <c r="V27" s="379"/>
      <c r="W27" s="389"/>
      <c r="X27" s="390"/>
      <c r="Y27" s="390"/>
      <c r="Z27" s="386"/>
      <c r="AA27" s="391"/>
      <c r="AB27" s="388"/>
      <c r="AC27" s="392">
        <f t="shared" si="10"/>
        <v>0</v>
      </c>
      <c r="AD27" s="395">
        <f t="shared" si="6"/>
        <v>0</v>
      </c>
      <c r="AE27" s="395">
        <f t="shared" si="7"/>
        <v>0</v>
      </c>
      <c r="AF27" s="395">
        <f t="shared" si="8"/>
        <v>0</v>
      </c>
      <c r="AG27" s="395">
        <f t="shared" si="11"/>
        <v>0</v>
      </c>
      <c r="AH27" s="396"/>
      <c r="AI27" s="343"/>
    </row>
    <row r="28" spans="2:35" s="349" customFormat="1" ht="25.5" customHeight="1" x14ac:dyDescent="0.15">
      <c r="B28" s="397"/>
      <c r="C28" s="376"/>
      <c r="D28" s="376"/>
      <c r="E28" s="378"/>
      <c r="F28" s="376"/>
      <c r="G28" s="398"/>
      <c r="H28" s="399"/>
      <c r="I28" s="398"/>
      <c r="J28" s="400"/>
      <c r="K28" s="382">
        <f t="shared" si="4"/>
        <v>0</v>
      </c>
      <c r="L28" s="401"/>
      <c r="M28" s="402"/>
      <c r="N28" s="401"/>
      <c r="O28" s="403"/>
      <c r="P28" s="401"/>
      <c r="Q28" s="398"/>
      <c r="R28" s="398"/>
      <c r="S28" s="404"/>
      <c r="T28" s="395">
        <f t="shared" si="9"/>
        <v>0</v>
      </c>
      <c r="U28" s="405"/>
      <c r="V28" s="398"/>
      <c r="W28" s="406"/>
      <c r="X28" s="407"/>
      <c r="Y28" s="407"/>
      <c r="Z28" s="404"/>
      <c r="AA28" s="408"/>
      <c r="AB28" s="405"/>
      <c r="AC28" s="392">
        <f t="shared" si="10"/>
        <v>0</v>
      </c>
      <c r="AD28" s="395">
        <f t="shared" si="6"/>
        <v>0</v>
      </c>
      <c r="AE28" s="395">
        <f t="shared" si="7"/>
        <v>0</v>
      </c>
      <c r="AF28" s="395">
        <f t="shared" si="8"/>
        <v>0</v>
      </c>
      <c r="AG28" s="395">
        <f t="shared" si="11"/>
        <v>0</v>
      </c>
      <c r="AH28" s="396"/>
      <c r="AI28" s="343"/>
    </row>
    <row r="29" spans="2:35" ht="25.5" customHeight="1" x14ac:dyDescent="0.15">
      <c r="B29" s="397"/>
      <c r="C29" s="376"/>
      <c r="D29" s="376"/>
      <c r="E29" s="378"/>
      <c r="F29" s="376"/>
      <c r="G29" s="398"/>
      <c r="H29" s="399"/>
      <c r="I29" s="398"/>
      <c r="J29" s="400"/>
      <c r="K29" s="382">
        <f t="shared" si="4"/>
        <v>0</v>
      </c>
      <c r="L29" s="401"/>
      <c r="M29" s="402"/>
      <c r="N29" s="401"/>
      <c r="O29" s="403"/>
      <c r="P29" s="401"/>
      <c r="Q29" s="398"/>
      <c r="R29" s="398"/>
      <c r="S29" s="404"/>
      <c r="T29" s="395">
        <f t="shared" si="9"/>
        <v>0</v>
      </c>
      <c r="U29" s="405"/>
      <c r="V29" s="398"/>
      <c r="W29" s="406"/>
      <c r="X29" s="407"/>
      <c r="Y29" s="407"/>
      <c r="Z29" s="404"/>
      <c r="AA29" s="408"/>
      <c r="AB29" s="405"/>
      <c r="AC29" s="392">
        <f t="shared" si="10"/>
        <v>0</v>
      </c>
      <c r="AD29" s="395">
        <f t="shared" si="6"/>
        <v>0</v>
      </c>
      <c r="AE29" s="395">
        <f t="shared" si="7"/>
        <v>0</v>
      </c>
      <c r="AF29" s="395">
        <f t="shared" si="8"/>
        <v>0</v>
      </c>
      <c r="AG29" s="395">
        <f t="shared" si="11"/>
        <v>0</v>
      </c>
      <c r="AH29" s="396"/>
    </row>
    <row r="30" spans="2:35" ht="25.5" customHeight="1" x14ac:dyDescent="0.15">
      <c r="B30" s="397"/>
      <c r="C30" s="376"/>
      <c r="D30" s="376"/>
      <c r="E30" s="378"/>
      <c r="F30" s="376"/>
      <c r="G30" s="398"/>
      <c r="H30" s="399"/>
      <c r="I30" s="398"/>
      <c r="J30" s="400"/>
      <c r="K30" s="382">
        <f t="shared" si="4"/>
        <v>0</v>
      </c>
      <c r="L30" s="401"/>
      <c r="M30" s="402"/>
      <c r="N30" s="401"/>
      <c r="O30" s="403"/>
      <c r="P30" s="401"/>
      <c r="Q30" s="398"/>
      <c r="R30" s="398"/>
      <c r="S30" s="404"/>
      <c r="T30" s="395">
        <f t="shared" si="9"/>
        <v>0</v>
      </c>
      <c r="U30" s="405"/>
      <c r="V30" s="398"/>
      <c r="W30" s="406"/>
      <c r="X30" s="407"/>
      <c r="Y30" s="407"/>
      <c r="Z30" s="404"/>
      <c r="AA30" s="408"/>
      <c r="AB30" s="405"/>
      <c r="AC30" s="392">
        <f t="shared" si="10"/>
        <v>0</v>
      </c>
      <c r="AD30" s="395">
        <f t="shared" si="6"/>
        <v>0</v>
      </c>
      <c r="AE30" s="395">
        <f t="shared" si="7"/>
        <v>0</v>
      </c>
      <c r="AF30" s="395">
        <f t="shared" si="8"/>
        <v>0</v>
      </c>
      <c r="AG30" s="395">
        <f t="shared" si="11"/>
        <v>0</v>
      </c>
      <c r="AH30" s="396"/>
    </row>
    <row r="31" spans="2:35" ht="25.5" customHeight="1" x14ac:dyDescent="0.15">
      <c r="B31" s="397"/>
      <c r="C31" s="376"/>
      <c r="D31" s="376"/>
      <c r="E31" s="378"/>
      <c r="F31" s="376"/>
      <c r="G31" s="398"/>
      <c r="H31" s="399"/>
      <c r="I31" s="398"/>
      <c r="J31" s="400"/>
      <c r="K31" s="382">
        <f t="shared" si="4"/>
        <v>0</v>
      </c>
      <c r="L31" s="401"/>
      <c r="M31" s="402"/>
      <c r="N31" s="401"/>
      <c r="O31" s="403"/>
      <c r="P31" s="401"/>
      <c r="Q31" s="398"/>
      <c r="R31" s="398"/>
      <c r="S31" s="404"/>
      <c r="T31" s="395">
        <f t="shared" si="9"/>
        <v>0</v>
      </c>
      <c r="U31" s="405"/>
      <c r="V31" s="398"/>
      <c r="W31" s="406"/>
      <c r="X31" s="407"/>
      <c r="Y31" s="407"/>
      <c r="Z31" s="404"/>
      <c r="AA31" s="408"/>
      <c r="AB31" s="405"/>
      <c r="AC31" s="392">
        <f t="shared" si="10"/>
        <v>0</v>
      </c>
      <c r="AD31" s="395">
        <f t="shared" si="6"/>
        <v>0</v>
      </c>
      <c r="AE31" s="395">
        <f t="shared" si="7"/>
        <v>0</v>
      </c>
      <c r="AF31" s="395">
        <f t="shared" si="8"/>
        <v>0</v>
      </c>
      <c r="AG31" s="395">
        <f t="shared" si="11"/>
        <v>0</v>
      </c>
      <c r="AH31" s="396"/>
    </row>
    <row r="32" spans="2:35" ht="25.5" customHeight="1" x14ac:dyDescent="0.15">
      <c r="B32" s="397"/>
      <c r="C32" s="376"/>
      <c r="D32" s="376"/>
      <c r="E32" s="378"/>
      <c r="F32" s="376"/>
      <c r="G32" s="398"/>
      <c r="H32" s="399"/>
      <c r="I32" s="398"/>
      <c r="J32" s="400"/>
      <c r="K32" s="382">
        <f t="shared" si="4"/>
        <v>0</v>
      </c>
      <c r="L32" s="401"/>
      <c r="M32" s="402"/>
      <c r="N32" s="401"/>
      <c r="O32" s="403"/>
      <c r="P32" s="401"/>
      <c r="Q32" s="398"/>
      <c r="R32" s="398"/>
      <c r="S32" s="404"/>
      <c r="T32" s="395">
        <f t="shared" si="9"/>
        <v>0</v>
      </c>
      <c r="U32" s="405"/>
      <c r="V32" s="398"/>
      <c r="W32" s="406"/>
      <c r="X32" s="407"/>
      <c r="Y32" s="407"/>
      <c r="Z32" s="404"/>
      <c r="AA32" s="408"/>
      <c r="AB32" s="405"/>
      <c r="AC32" s="392">
        <f t="shared" si="10"/>
        <v>0</v>
      </c>
      <c r="AD32" s="395">
        <f t="shared" si="6"/>
        <v>0</v>
      </c>
      <c r="AE32" s="395">
        <f t="shared" si="7"/>
        <v>0</v>
      </c>
      <c r="AF32" s="395">
        <f t="shared" si="8"/>
        <v>0</v>
      </c>
      <c r="AG32" s="395">
        <f t="shared" si="11"/>
        <v>0</v>
      </c>
      <c r="AH32" s="396"/>
    </row>
    <row r="33" spans="2:34" ht="25.5" customHeight="1" x14ac:dyDescent="0.15">
      <c r="B33" s="397"/>
      <c r="C33" s="376"/>
      <c r="D33" s="376"/>
      <c r="E33" s="378"/>
      <c r="F33" s="376"/>
      <c r="G33" s="398"/>
      <c r="H33" s="399"/>
      <c r="I33" s="398"/>
      <c r="J33" s="400"/>
      <c r="K33" s="382">
        <f t="shared" si="4"/>
        <v>0</v>
      </c>
      <c r="L33" s="401"/>
      <c r="M33" s="402"/>
      <c r="N33" s="401"/>
      <c r="O33" s="403"/>
      <c r="P33" s="401"/>
      <c r="Q33" s="398"/>
      <c r="R33" s="398"/>
      <c r="S33" s="404"/>
      <c r="T33" s="395">
        <f t="shared" si="9"/>
        <v>0</v>
      </c>
      <c r="U33" s="405"/>
      <c r="V33" s="398"/>
      <c r="W33" s="406"/>
      <c r="X33" s="407"/>
      <c r="Y33" s="407"/>
      <c r="Z33" s="404"/>
      <c r="AA33" s="408"/>
      <c r="AB33" s="405"/>
      <c r="AC33" s="392">
        <f t="shared" si="10"/>
        <v>0</v>
      </c>
      <c r="AD33" s="395">
        <f t="shared" si="6"/>
        <v>0</v>
      </c>
      <c r="AE33" s="395">
        <f t="shared" si="7"/>
        <v>0</v>
      </c>
      <c r="AF33" s="395">
        <f t="shared" si="8"/>
        <v>0</v>
      </c>
      <c r="AG33" s="395">
        <f t="shared" si="11"/>
        <v>0</v>
      </c>
      <c r="AH33" s="396"/>
    </row>
    <row r="34" spans="2:34" ht="25.5" customHeight="1" x14ac:dyDescent="0.15">
      <c r="B34" s="397"/>
      <c r="C34" s="376"/>
      <c r="D34" s="376"/>
      <c r="E34" s="378"/>
      <c r="F34" s="376"/>
      <c r="G34" s="398"/>
      <c r="H34" s="399"/>
      <c r="I34" s="398"/>
      <c r="J34" s="400"/>
      <c r="K34" s="382">
        <f t="shared" si="4"/>
        <v>0</v>
      </c>
      <c r="L34" s="401"/>
      <c r="M34" s="402"/>
      <c r="N34" s="401"/>
      <c r="O34" s="403"/>
      <c r="P34" s="401"/>
      <c r="Q34" s="398"/>
      <c r="R34" s="398"/>
      <c r="S34" s="404"/>
      <c r="T34" s="395">
        <f t="shared" si="9"/>
        <v>0</v>
      </c>
      <c r="U34" s="405"/>
      <c r="V34" s="398"/>
      <c r="W34" s="406"/>
      <c r="X34" s="407"/>
      <c r="Y34" s="407"/>
      <c r="Z34" s="404"/>
      <c r="AA34" s="408"/>
      <c r="AB34" s="405"/>
      <c r="AC34" s="392">
        <f t="shared" si="10"/>
        <v>0</v>
      </c>
      <c r="AD34" s="395">
        <f t="shared" si="6"/>
        <v>0</v>
      </c>
      <c r="AE34" s="395">
        <f t="shared" si="7"/>
        <v>0</v>
      </c>
      <c r="AF34" s="395">
        <f t="shared" si="8"/>
        <v>0</v>
      </c>
      <c r="AG34" s="395">
        <f t="shared" si="11"/>
        <v>0</v>
      </c>
      <c r="AH34" s="396"/>
    </row>
    <row r="35" spans="2:34" ht="25.5" customHeight="1" x14ac:dyDescent="0.15">
      <c r="B35" s="397"/>
      <c r="C35" s="376"/>
      <c r="D35" s="376"/>
      <c r="E35" s="378"/>
      <c r="F35" s="376"/>
      <c r="G35" s="398"/>
      <c r="H35" s="399"/>
      <c r="I35" s="398"/>
      <c r="J35" s="400"/>
      <c r="K35" s="382">
        <f t="shared" si="4"/>
        <v>0</v>
      </c>
      <c r="L35" s="401"/>
      <c r="M35" s="402"/>
      <c r="N35" s="401"/>
      <c r="O35" s="403"/>
      <c r="P35" s="401"/>
      <c r="Q35" s="398"/>
      <c r="R35" s="398"/>
      <c r="S35" s="404"/>
      <c r="T35" s="395">
        <f t="shared" si="9"/>
        <v>0</v>
      </c>
      <c r="U35" s="405"/>
      <c r="V35" s="398"/>
      <c r="W35" s="406"/>
      <c r="X35" s="407"/>
      <c r="Y35" s="407"/>
      <c r="Z35" s="404"/>
      <c r="AA35" s="408"/>
      <c r="AB35" s="405"/>
      <c r="AC35" s="392">
        <f t="shared" si="10"/>
        <v>0</v>
      </c>
      <c r="AD35" s="395">
        <f t="shared" si="6"/>
        <v>0</v>
      </c>
      <c r="AE35" s="395">
        <f t="shared" si="7"/>
        <v>0</v>
      </c>
      <c r="AF35" s="395">
        <f t="shared" si="8"/>
        <v>0</v>
      </c>
      <c r="AG35" s="395">
        <f t="shared" si="11"/>
        <v>0</v>
      </c>
      <c r="AH35" s="396"/>
    </row>
    <row r="36" spans="2:34" ht="25.5" customHeight="1" x14ac:dyDescent="0.15">
      <c r="B36" s="397"/>
      <c r="C36" s="376"/>
      <c r="D36" s="376"/>
      <c r="E36" s="378"/>
      <c r="F36" s="376"/>
      <c r="G36" s="398"/>
      <c r="H36" s="399"/>
      <c r="I36" s="398"/>
      <c r="J36" s="400"/>
      <c r="K36" s="382">
        <f t="shared" si="4"/>
        <v>0</v>
      </c>
      <c r="L36" s="401"/>
      <c r="M36" s="402"/>
      <c r="N36" s="401"/>
      <c r="O36" s="403"/>
      <c r="P36" s="401"/>
      <c r="Q36" s="398"/>
      <c r="R36" s="398"/>
      <c r="S36" s="404"/>
      <c r="T36" s="395">
        <f t="shared" si="9"/>
        <v>0</v>
      </c>
      <c r="U36" s="405"/>
      <c r="V36" s="398"/>
      <c r="W36" s="406"/>
      <c r="X36" s="407"/>
      <c r="Y36" s="407"/>
      <c r="Z36" s="404"/>
      <c r="AA36" s="408"/>
      <c r="AB36" s="405"/>
      <c r="AC36" s="392">
        <f t="shared" si="10"/>
        <v>0</v>
      </c>
      <c r="AD36" s="395">
        <f t="shared" si="6"/>
        <v>0</v>
      </c>
      <c r="AE36" s="395">
        <f t="shared" si="7"/>
        <v>0</v>
      </c>
      <c r="AF36" s="395">
        <f t="shared" si="8"/>
        <v>0</v>
      </c>
      <c r="AG36" s="395">
        <f t="shared" si="11"/>
        <v>0</v>
      </c>
      <c r="AH36" s="396"/>
    </row>
    <row r="37" spans="2:34" ht="25.5" customHeight="1" x14ac:dyDescent="0.15">
      <c r="B37" s="397"/>
      <c r="C37" s="376"/>
      <c r="D37" s="376"/>
      <c r="E37" s="378"/>
      <c r="F37" s="376"/>
      <c r="G37" s="398"/>
      <c r="H37" s="399"/>
      <c r="I37" s="398"/>
      <c r="J37" s="400"/>
      <c r="K37" s="382">
        <f t="shared" si="4"/>
        <v>0</v>
      </c>
      <c r="L37" s="401"/>
      <c r="M37" s="402"/>
      <c r="N37" s="401"/>
      <c r="O37" s="403"/>
      <c r="P37" s="401"/>
      <c r="Q37" s="398"/>
      <c r="R37" s="398"/>
      <c r="S37" s="404"/>
      <c r="T37" s="395">
        <f t="shared" si="9"/>
        <v>0</v>
      </c>
      <c r="U37" s="405"/>
      <c r="V37" s="398"/>
      <c r="W37" s="406"/>
      <c r="X37" s="407"/>
      <c r="Y37" s="407"/>
      <c r="Z37" s="404"/>
      <c r="AA37" s="408"/>
      <c r="AB37" s="405"/>
      <c r="AC37" s="392">
        <f t="shared" si="10"/>
        <v>0</v>
      </c>
      <c r="AD37" s="395">
        <f t="shared" si="6"/>
        <v>0</v>
      </c>
      <c r="AE37" s="395">
        <f t="shared" si="7"/>
        <v>0</v>
      </c>
      <c r="AF37" s="395">
        <f t="shared" si="8"/>
        <v>0</v>
      </c>
      <c r="AG37" s="395">
        <f t="shared" si="11"/>
        <v>0</v>
      </c>
      <c r="AH37" s="396"/>
    </row>
    <row r="38" spans="2:34" ht="25.5" customHeight="1" x14ac:dyDescent="0.15">
      <c r="B38" s="397"/>
      <c r="C38" s="376"/>
      <c r="D38" s="376"/>
      <c r="E38" s="378"/>
      <c r="F38" s="376"/>
      <c r="G38" s="398"/>
      <c r="H38" s="399"/>
      <c r="I38" s="398"/>
      <c r="J38" s="400"/>
      <c r="K38" s="382">
        <f t="shared" si="4"/>
        <v>0</v>
      </c>
      <c r="L38" s="401"/>
      <c r="M38" s="402"/>
      <c r="N38" s="401"/>
      <c r="O38" s="403"/>
      <c r="P38" s="401"/>
      <c r="Q38" s="398"/>
      <c r="R38" s="398"/>
      <c r="S38" s="404"/>
      <c r="T38" s="395">
        <f t="shared" si="9"/>
        <v>0</v>
      </c>
      <c r="U38" s="405"/>
      <c r="V38" s="398"/>
      <c r="W38" s="406"/>
      <c r="X38" s="407"/>
      <c r="Y38" s="407"/>
      <c r="Z38" s="404"/>
      <c r="AA38" s="408"/>
      <c r="AB38" s="405"/>
      <c r="AC38" s="392">
        <f t="shared" si="10"/>
        <v>0</v>
      </c>
      <c r="AD38" s="395">
        <f t="shared" si="6"/>
        <v>0</v>
      </c>
      <c r="AE38" s="395">
        <f t="shared" si="7"/>
        <v>0</v>
      </c>
      <c r="AF38" s="395">
        <f t="shared" si="8"/>
        <v>0</v>
      </c>
      <c r="AG38" s="395">
        <f t="shared" si="11"/>
        <v>0</v>
      </c>
      <c r="AH38" s="396"/>
    </row>
    <row r="39" spans="2:34" ht="25.5" customHeight="1" x14ac:dyDescent="0.15">
      <c r="B39" s="397"/>
      <c r="C39" s="376"/>
      <c r="D39" s="376"/>
      <c r="E39" s="378"/>
      <c r="F39" s="376"/>
      <c r="G39" s="398"/>
      <c r="H39" s="399"/>
      <c r="I39" s="398"/>
      <c r="J39" s="400"/>
      <c r="K39" s="382">
        <f t="shared" si="4"/>
        <v>0</v>
      </c>
      <c r="L39" s="401"/>
      <c r="M39" s="402"/>
      <c r="N39" s="401"/>
      <c r="O39" s="403"/>
      <c r="P39" s="401"/>
      <c r="Q39" s="398"/>
      <c r="R39" s="398"/>
      <c r="S39" s="404"/>
      <c r="T39" s="395">
        <f t="shared" si="9"/>
        <v>0</v>
      </c>
      <c r="U39" s="405"/>
      <c r="V39" s="398"/>
      <c r="W39" s="406"/>
      <c r="X39" s="407"/>
      <c r="Y39" s="407"/>
      <c r="Z39" s="404"/>
      <c r="AA39" s="408"/>
      <c r="AB39" s="405"/>
      <c r="AC39" s="392">
        <f t="shared" si="10"/>
        <v>0</v>
      </c>
      <c r="AD39" s="395">
        <f t="shared" si="6"/>
        <v>0</v>
      </c>
      <c r="AE39" s="395">
        <f t="shared" si="7"/>
        <v>0</v>
      </c>
      <c r="AF39" s="395">
        <f t="shared" si="8"/>
        <v>0</v>
      </c>
      <c r="AG39" s="395">
        <f t="shared" si="11"/>
        <v>0</v>
      </c>
      <c r="AH39" s="396"/>
    </row>
    <row r="40" spans="2:34" ht="25.5" customHeight="1" x14ac:dyDescent="0.15">
      <c r="B40" s="397"/>
      <c r="C40" s="376"/>
      <c r="D40" s="376"/>
      <c r="E40" s="378"/>
      <c r="F40" s="376"/>
      <c r="G40" s="398"/>
      <c r="H40" s="399"/>
      <c r="I40" s="398"/>
      <c r="J40" s="400"/>
      <c r="K40" s="382">
        <f t="shared" si="4"/>
        <v>0</v>
      </c>
      <c r="L40" s="401"/>
      <c r="M40" s="402"/>
      <c r="N40" s="401"/>
      <c r="O40" s="403"/>
      <c r="P40" s="401"/>
      <c r="Q40" s="398"/>
      <c r="R40" s="398"/>
      <c r="S40" s="404"/>
      <c r="T40" s="395">
        <f t="shared" si="9"/>
        <v>0</v>
      </c>
      <c r="U40" s="405"/>
      <c r="V40" s="398"/>
      <c r="W40" s="406"/>
      <c r="X40" s="407"/>
      <c r="Y40" s="407"/>
      <c r="Z40" s="404"/>
      <c r="AA40" s="408"/>
      <c r="AB40" s="405"/>
      <c r="AC40" s="392">
        <f t="shared" si="10"/>
        <v>0</v>
      </c>
      <c r="AD40" s="395">
        <f t="shared" si="6"/>
        <v>0</v>
      </c>
      <c r="AE40" s="395">
        <f t="shared" si="7"/>
        <v>0</v>
      </c>
      <c r="AF40" s="395">
        <f t="shared" si="8"/>
        <v>0</v>
      </c>
      <c r="AG40" s="395">
        <f t="shared" si="11"/>
        <v>0</v>
      </c>
      <c r="AH40" s="396"/>
    </row>
    <row r="41" spans="2:34" ht="25.5" customHeight="1" x14ac:dyDescent="0.15">
      <c r="B41" s="397"/>
      <c r="C41" s="376"/>
      <c r="D41" s="376"/>
      <c r="E41" s="378"/>
      <c r="F41" s="376"/>
      <c r="G41" s="398"/>
      <c r="H41" s="399"/>
      <c r="I41" s="398"/>
      <c r="J41" s="400"/>
      <c r="K41" s="382">
        <f t="shared" si="4"/>
        <v>0</v>
      </c>
      <c r="L41" s="401"/>
      <c r="M41" s="402"/>
      <c r="N41" s="401"/>
      <c r="O41" s="403"/>
      <c r="P41" s="401"/>
      <c r="Q41" s="398"/>
      <c r="R41" s="398"/>
      <c r="S41" s="404"/>
      <c r="T41" s="395">
        <f t="shared" si="9"/>
        <v>0</v>
      </c>
      <c r="U41" s="405"/>
      <c r="V41" s="398"/>
      <c r="W41" s="406"/>
      <c r="X41" s="407"/>
      <c r="Y41" s="407"/>
      <c r="Z41" s="404"/>
      <c r="AA41" s="408"/>
      <c r="AB41" s="405"/>
      <c r="AC41" s="392">
        <f t="shared" si="10"/>
        <v>0</v>
      </c>
      <c r="AD41" s="395">
        <f t="shared" si="6"/>
        <v>0</v>
      </c>
      <c r="AE41" s="395">
        <f t="shared" si="7"/>
        <v>0</v>
      </c>
      <c r="AF41" s="395">
        <f t="shared" si="8"/>
        <v>0</v>
      </c>
      <c r="AG41" s="395">
        <f t="shared" si="11"/>
        <v>0</v>
      </c>
      <c r="AH41" s="396"/>
    </row>
    <row r="42" spans="2:34" ht="25.5" customHeight="1" thickBot="1" x14ac:dyDescent="0.2">
      <c r="B42" s="409"/>
      <c r="C42" s="410"/>
      <c r="D42" s="410"/>
      <c r="E42" s="411"/>
      <c r="F42" s="410"/>
      <c r="G42" s="412"/>
      <c r="H42" s="413"/>
      <c r="I42" s="412"/>
      <c r="J42" s="414"/>
      <c r="K42" s="415">
        <f t="shared" si="4"/>
        <v>0</v>
      </c>
      <c r="L42" s="416"/>
      <c r="M42" s="417"/>
      <c r="N42" s="416"/>
      <c r="O42" s="418"/>
      <c r="P42" s="416"/>
      <c r="Q42" s="412"/>
      <c r="R42" s="412"/>
      <c r="S42" s="419"/>
      <c r="T42" s="395">
        <f t="shared" si="9"/>
        <v>0</v>
      </c>
      <c r="U42" s="420"/>
      <c r="V42" s="412"/>
      <c r="W42" s="421"/>
      <c r="X42" s="422"/>
      <c r="Y42" s="422"/>
      <c r="Z42" s="419"/>
      <c r="AA42" s="423"/>
      <c r="AB42" s="420"/>
      <c r="AC42" s="392">
        <f t="shared" si="10"/>
        <v>0</v>
      </c>
      <c r="AD42" s="395">
        <f t="shared" si="6"/>
        <v>0</v>
      </c>
      <c r="AE42" s="395">
        <f t="shared" si="7"/>
        <v>0</v>
      </c>
      <c r="AF42" s="395">
        <f t="shared" si="8"/>
        <v>0</v>
      </c>
      <c r="AG42" s="395">
        <f t="shared" si="11"/>
        <v>0</v>
      </c>
      <c r="AH42" s="424"/>
    </row>
    <row r="43" spans="2:34" x14ac:dyDescent="0.15">
      <c r="K43" s="382">
        <f t="shared" si="4"/>
        <v>0</v>
      </c>
      <c r="T43" s="395">
        <f t="shared" si="9"/>
        <v>0</v>
      </c>
      <c r="AC43" s="392">
        <f t="shared" si="10"/>
        <v>0</v>
      </c>
      <c r="AD43" s="395">
        <f t="shared" si="6"/>
        <v>0</v>
      </c>
      <c r="AE43" s="395">
        <f t="shared" si="7"/>
        <v>0</v>
      </c>
      <c r="AF43" s="395">
        <f t="shared" si="8"/>
        <v>0</v>
      </c>
      <c r="AG43" s="395">
        <f t="shared" si="11"/>
        <v>0</v>
      </c>
    </row>
    <row r="44" spans="2:34" x14ac:dyDescent="0.15">
      <c r="K44" s="382">
        <f t="shared" si="4"/>
        <v>0</v>
      </c>
      <c r="T44" s="395">
        <f t="shared" si="9"/>
        <v>0</v>
      </c>
      <c r="AC44" s="392">
        <f t="shared" si="10"/>
        <v>0</v>
      </c>
      <c r="AD44" s="395">
        <f t="shared" si="6"/>
        <v>0</v>
      </c>
      <c r="AE44" s="395">
        <f t="shared" si="7"/>
        <v>0</v>
      </c>
      <c r="AF44" s="395">
        <f t="shared" si="8"/>
        <v>0</v>
      </c>
      <c r="AG44" s="395">
        <f t="shared" si="11"/>
        <v>0</v>
      </c>
    </row>
    <row r="45" spans="2:34" x14ac:dyDescent="0.15">
      <c r="K45" s="382">
        <f t="shared" si="4"/>
        <v>0</v>
      </c>
      <c r="T45" s="395">
        <f t="shared" si="9"/>
        <v>0</v>
      </c>
      <c r="AC45" s="392">
        <f t="shared" si="10"/>
        <v>0</v>
      </c>
      <c r="AD45" s="395">
        <f t="shared" si="6"/>
        <v>0</v>
      </c>
      <c r="AE45" s="395">
        <f t="shared" si="7"/>
        <v>0</v>
      </c>
      <c r="AF45" s="395">
        <f t="shared" si="8"/>
        <v>0</v>
      </c>
      <c r="AG45" s="395">
        <f t="shared" si="11"/>
        <v>0</v>
      </c>
    </row>
    <row r="46" spans="2:34" ht="12.75" thickBot="1" x14ac:dyDescent="0.2">
      <c r="K46" s="415">
        <f t="shared" si="4"/>
        <v>0</v>
      </c>
      <c r="T46" s="395">
        <f t="shared" si="9"/>
        <v>0</v>
      </c>
      <c r="AC46" s="392">
        <f t="shared" si="10"/>
        <v>0</v>
      </c>
      <c r="AD46" s="395">
        <f t="shared" si="6"/>
        <v>0</v>
      </c>
      <c r="AE46" s="395">
        <f t="shared" si="7"/>
        <v>0</v>
      </c>
      <c r="AF46" s="395">
        <f t="shared" si="8"/>
        <v>0</v>
      </c>
      <c r="AG46" s="395">
        <f t="shared" si="11"/>
        <v>0</v>
      </c>
    </row>
    <row r="47" spans="2:34" x14ac:dyDescent="0.15">
      <c r="K47" s="382">
        <f t="shared" si="4"/>
        <v>0</v>
      </c>
      <c r="T47" s="395">
        <f t="shared" si="9"/>
        <v>0</v>
      </c>
      <c r="AC47" s="392">
        <f t="shared" si="10"/>
        <v>0</v>
      </c>
      <c r="AD47" s="395">
        <f t="shared" si="6"/>
        <v>0</v>
      </c>
      <c r="AE47" s="395">
        <f t="shared" si="7"/>
        <v>0</v>
      </c>
      <c r="AF47" s="395">
        <f t="shared" si="8"/>
        <v>0</v>
      </c>
      <c r="AG47" s="395">
        <f t="shared" si="11"/>
        <v>0</v>
      </c>
    </row>
    <row r="48" spans="2:34" x14ac:dyDescent="0.15">
      <c r="K48" s="382">
        <f t="shared" si="4"/>
        <v>0</v>
      </c>
      <c r="T48" s="395">
        <f t="shared" si="9"/>
        <v>0</v>
      </c>
      <c r="AC48" s="392">
        <f t="shared" si="10"/>
        <v>0</v>
      </c>
      <c r="AD48" s="395">
        <f t="shared" si="6"/>
        <v>0</v>
      </c>
      <c r="AE48" s="395">
        <f t="shared" si="7"/>
        <v>0</v>
      </c>
      <c r="AF48" s="395">
        <f t="shared" si="8"/>
        <v>0</v>
      </c>
      <c r="AG48" s="395">
        <f t="shared" si="11"/>
        <v>0</v>
      </c>
    </row>
    <row r="49" spans="11:33" x14ac:dyDescent="0.15">
      <c r="K49" s="382">
        <f t="shared" si="4"/>
        <v>0</v>
      </c>
      <c r="T49" s="395">
        <f t="shared" si="9"/>
        <v>0</v>
      </c>
      <c r="AC49" s="392">
        <f t="shared" si="10"/>
        <v>0</v>
      </c>
      <c r="AD49" s="395">
        <f t="shared" si="6"/>
        <v>0</v>
      </c>
      <c r="AE49" s="395">
        <f t="shared" si="7"/>
        <v>0</v>
      </c>
      <c r="AF49" s="395">
        <f t="shared" si="8"/>
        <v>0</v>
      </c>
      <c r="AG49" s="395">
        <f t="shared" si="11"/>
        <v>0</v>
      </c>
    </row>
    <row r="50" spans="11:33" ht="12.75" thickBot="1" x14ac:dyDescent="0.2">
      <c r="K50" s="415">
        <f t="shared" si="4"/>
        <v>0</v>
      </c>
      <c r="T50" s="395">
        <f t="shared" si="9"/>
        <v>0</v>
      </c>
      <c r="AC50" s="392">
        <f t="shared" si="10"/>
        <v>0</v>
      </c>
      <c r="AD50" s="395">
        <f t="shared" si="6"/>
        <v>0</v>
      </c>
      <c r="AE50" s="395">
        <f t="shared" si="7"/>
        <v>0</v>
      </c>
      <c r="AF50" s="395">
        <f t="shared" si="8"/>
        <v>0</v>
      </c>
      <c r="AG50" s="395">
        <f t="shared" si="11"/>
        <v>0</v>
      </c>
    </row>
    <row r="51" spans="11:33" x14ac:dyDescent="0.15">
      <c r="K51" s="382">
        <f t="shared" si="4"/>
        <v>0</v>
      </c>
      <c r="T51" s="395">
        <f t="shared" si="9"/>
        <v>0</v>
      </c>
      <c r="AC51" s="392">
        <f t="shared" si="10"/>
        <v>0</v>
      </c>
      <c r="AD51" s="395">
        <f t="shared" si="6"/>
        <v>0</v>
      </c>
      <c r="AE51" s="395">
        <f t="shared" si="7"/>
        <v>0</v>
      </c>
      <c r="AF51" s="395">
        <f t="shared" si="8"/>
        <v>0</v>
      </c>
      <c r="AG51" s="395">
        <f t="shared" si="11"/>
        <v>0</v>
      </c>
    </row>
    <row r="52" spans="11:33" x14ac:dyDescent="0.15">
      <c r="K52" s="382">
        <f t="shared" si="4"/>
        <v>0</v>
      </c>
      <c r="T52" s="395">
        <f t="shared" si="9"/>
        <v>0</v>
      </c>
      <c r="AC52" s="392">
        <f t="shared" si="10"/>
        <v>0</v>
      </c>
      <c r="AD52" s="395">
        <f t="shared" si="6"/>
        <v>0</v>
      </c>
      <c r="AE52" s="395">
        <f t="shared" si="7"/>
        <v>0</v>
      </c>
      <c r="AF52" s="395">
        <f t="shared" si="8"/>
        <v>0</v>
      </c>
      <c r="AG52" s="395">
        <f t="shared" si="11"/>
        <v>0</v>
      </c>
    </row>
    <row r="53" spans="11:33" x14ac:dyDescent="0.15">
      <c r="K53" s="382">
        <f t="shared" si="4"/>
        <v>0</v>
      </c>
      <c r="T53" s="395">
        <f t="shared" si="9"/>
        <v>0</v>
      </c>
      <c r="AC53" s="392">
        <f t="shared" si="10"/>
        <v>0</v>
      </c>
      <c r="AD53" s="395">
        <f t="shared" si="6"/>
        <v>0</v>
      </c>
      <c r="AE53" s="395">
        <f t="shared" si="7"/>
        <v>0</v>
      </c>
      <c r="AF53" s="395">
        <f t="shared" si="8"/>
        <v>0</v>
      </c>
      <c r="AG53" s="395">
        <f t="shared" si="11"/>
        <v>0</v>
      </c>
    </row>
    <row r="54" spans="11:33" ht="12.75" thickBot="1" x14ac:dyDescent="0.2">
      <c r="K54" s="415">
        <f t="shared" si="4"/>
        <v>0</v>
      </c>
      <c r="T54" s="395">
        <f t="shared" si="9"/>
        <v>0</v>
      </c>
      <c r="AC54" s="392">
        <f t="shared" si="10"/>
        <v>0</v>
      </c>
      <c r="AD54" s="395">
        <f t="shared" si="6"/>
        <v>0</v>
      </c>
      <c r="AE54" s="395">
        <f t="shared" si="7"/>
        <v>0</v>
      </c>
      <c r="AF54" s="395">
        <f t="shared" si="8"/>
        <v>0</v>
      </c>
      <c r="AG54" s="395">
        <f t="shared" si="11"/>
        <v>0</v>
      </c>
    </row>
    <row r="55" spans="11:33" x14ac:dyDescent="0.15">
      <c r="K55" s="382">
        <f t="shared" si="4"/>
        <v>0</v>
      </c>
      <c r="T55" s="395">
        <f t="shared" si="9"/>
        <v>0</v>
      </c>
      <c r="AC55" s="392">
        <f t="shared" si="10"/>
        <v>0</v>
      </c>
      <c r="AD55" s="395">
        <f t="shared" si="6"/>
        <v>0</v>
      </c>
      <c r="AE55" s="395">
        <f t="shared" si="7"/>
        <v>0</v>
      </c>
      <c r="AF55" s="395">
        <f t="shared" si="8"/>
        <v>0</v>
      </c>
      <c r="AG55" s="395">
        <f t="shared" si="11"/>
        <v>0</v>
      </c>
    </row>
    <row r="56" spans="11:33" x14ac:dyDescent="0.15">
      <c r="K56" s="382">
        <f t="shared" si="4"/>
        <v>0</v>
      </c>
      <c r="T56" s="395">
        <f t="shared" si="9"/>
        <v>0</v>
      </c>
      <c r="AC56" s="392">
        <f t="shared" si="10"/>
        <v>0</v>
      </c>
      <c r="AD56" s="395">
        <f t="shared" si="6"/>
        <v>0</v>
      </c>
      <c r="AE56" s="395">
        <f t="shared" si="7"/>
        <v>0</v>
      </c>
      <c r="AF56" s="395">
        <f t="shared" si="8"/>
        <v>0</v>
      </c>
      <c r="AG56" s="395">
        <f t="shared" si="11"/>
        <v>0</v>
      </c>
    </row>
    <row r="57" spans="11:33" x14ac:dyDescent="0.15">
      <c r="K57" s="382">
        <f t="shared" si="4"/>
        <v>0</v>
      </c>
      <c r="T57" s="395">
        <f t="shared" si="9"/>
        <v>0</v>
      </c>
      <c r="AC57" s="392">
        <f t="shared" si="10"/>
        <v>0</v>
      </c>
      <c r="AD57" s="395">
        <f t="shared" si="6"/>
        <v>0</v>
      </c>
      <c r="AE57" s="395">
        <f t="shared" si="7"/>
        <v>0</v>
      </c>
      <c r="AF57" s="395">
        <f t="shared" si="8"/>
        <v>0</v>
      </c>
      <c r="AG57" s="395">
        <f t="shared" si="11"/>
        <v>0</v>
      </c>
    </row>
    <row r="58" spans="11:33" ht="12.75" thickBot="1" x14ac:dyDescent="0.2">
      <c r="K58" s="415">
        <f t="shared" si="4"/>
        <v>0</v>
      </c>
      <c r="T58" s="395">
        <f t="shared" si="9"/>
        <v>0</v>
      </c>
      <c r="AC58" s="392">
        <f t="shared" si="10"/>
        <v>0</v>
      </c>
      <c r="AD58" s="395">
        <f t="shared" si="6"/>
        <v>0</v>
      </c>
      <c r="AE58" s="395">
        <f t="shared" si="7"/>
        <v>0</v>
      </c>
      <c r="AF58" s="395">
        <f t="shared" si="8"/>
        <v>0</v>
      </c>
      <c r="AG58" s="395">
        <f t="shared" si="11"/>
        <v>0</v>
      </c>
    </row>
    <row r="59" spans="11:33" x14ac:dyDescent="0.15">
      <c r="K59" s="382">
        <f t="shared" si="4"/>
        <v>0</v>
      </c>
      <c r="T59" s="395">
        <f t="shared" si="9"/>
        <v>0</v>
      </c>
      <c r="AC59" s="392">
        <f t="shared" si="10"/>
        <v>0</v>
      </c>
      <c r="AD59" s="395">
        <f t="shared" si="6"/>
        <v>0</v>
      </c>
      <c r="AE59" s="395">
        <f t="shared" si="7"/>
        <v>0</v>
      </c>
      <c r="AF59" s="395">
        <f t="shared" si="8"/>
        <v>0</v>
      </c>
      <c r="AG59" s="395">
        <f t="shared" si="11"/>
        <v>0</v>
      </c>
    </row>
    <row r="60" spans="11:33" x14ac:dyDescent="0.15">
      <c r="K60" s="382">
        <f t="shared" si="4"/>
        <v>0</v>
      </c>
      <c r="T60" s="395">
        <f t="shared" si="9"/>
        <v>0</v>
      </c>
      <c r="AC60" s="392">
        <f t="shared" si="10"/>
        <v>0</v>
      </c>
      <c r="AD60" s="395">
        <f t="shared" si="6"/>
        <v>0</v>
      </c>
      <c r="AE60" s="395">
        <f t="shared" si="7"/>
        <v>0</v>
      </c>
      <c r="AF60" s="395">
        <f t="shared" si="8"/>
        <v>0</v>
      </c>
      <c r="AG60" s="395">
        <f t="shared" si="11"/>
        <v>0</v>
      </c>
    </row>
    <row r="61" spans="11:33" x14ac:dyDescent="0.15">
      <c r="K61" s="382">
        <f t="shared" si="4"/>
        <v>0</v>
      </c>
      <c r="T61" s="395">
        <f t="shared" si="9"/>
        <v>0</v>
      </c>
      <c r="AC61" s="392">
        <f t="shared" si="10"/>
        <v>0</v>
      </c>
      <c r="AD61" s="395">
        <f t="shared" si="6"/>
        <v>0</v>
      </c>
      <c r="AE61" s="395">
        <f t="shared" si="7"/>
        <v>0</v>
      </c>
      <c r="AF61" s="395">
        <f t="shared" si="8"/>
        <v>0</v>
      </c>
      <c r="AG61" s="395">
        <f t="shared" si="11"/>
        <v>0</v>
      </c>
    </row>
    <row r="62" spans="11:33" ht="12.75" thickBot="1" x14ac:dyDescent="0.2">
      <c r="K62" s="415">
        <f t="shared" si="4"/>
        <v>0</v>
      </c>
      <c r="T62" s="395">
        <f t="shared" si="9"/>
        <v>0</v>
      </c>
      <c r="AC62" s="392">
        <f t="shared" si="10"/>
        <v>0</v>
      </c>
      <c r="AD62" s="395">
        <f t="shared" si="6"/>
        <v>0</v>
      </c>
      <c r="AE62" s="395">
        <f t="shared" si="7"/>
        <v>0</v>
      </c>
      <c r="AF62" s="395">
        <f t="shared" si="8"/>
        <v>0</v>
      </c>
      <c r="AG62" s="395">
        <f t="shared" si="11"/>
        <v>0</v>
      </c>
    </row>
    <row r="63" spans="11:33" x14ac:dyDescent="0.15">
      <c r="K63" s="382">
        <f t="shared" si="4"/>
        <v>0</v>
      </c>
      <c r="T63" s="395">
        <f t="shared" si="9"/>
        <v>0</v>
      </c>
      <c r="AC63" s="392">
        <f t="shared" si="10"/>
        <v>0</v>
      </c>
      <c r="AD63" s="395">
        <f t="shared" si="6"/>
        <v>0</v>
      </c>
      <c r="AE63" s="395">
        <f t="shared" si="7"/>
        <v>0</v>
      </c>
      <c r="AF63" s="395">
        <f t="shared" si="8"/>
        <v>0</v>
      </c>
      <c r="AG63" s="395">
        <f t="shared" si="11"/>
        <v>0</v>
      </c>
    </row>
    <row r="64" spans="11:33" x14ac:dyDescent="0.15">
      <c r="K64" s="382">
        <f t="shared" si="4"/>
        <v>0</v>
      </c>
      <c r="T64" s="395">
        <f t="shared" si="9"/>
        <v>0</v>
      </c>
      <c r="AC64" s="392">
        <f t="shared" si="10"/>
        <v>0</v>
      </c>
      <c r="AD64" s="395">
        <f t="shared" si="6"/>
        <v>0</v>
      </c>
      <c r="AE64" s="395">
        <f t="shared" si="7"/>
        <v>0</v>
      </c>
      <c r="AF64" s="395">
        <f t="shared" si="8"/>
        <v>0</v>
      </c>
      <c r="AG64" s="395">
        <f t="shared" si="11"/>
        <v>0</v>
      </c>
    </row>
    <row r="65" spans="11:33" x14ac:dyDescent="0.15">
      <c r="K65" s="382">
        <f t="shared" si="4"/>
        <v>0</v>
      </c>
      <c r="T65" s="395">
        <f t="shared" si="9"/>
        <v>0</v>
      </c>
      <c r="AC65" s="392">
        <f t="shared" si="10"/>
        <v>0</v>
      </c>
      <c r="AD65" s="395">
        <f t="shared" si="6"/>
        <v>0</v>
      </c>
      <c r="AE65" s="395">
        <f t="shared" si="7"/>
        <v>0</v>
      </c>
      <c r="AF65" s="395">
        <f t="shared" si="8"/>
        <v>0</v>
      </c>
      <c r="AG65" s="395">
        <f t="shared" si="11"/>
        <v>0</v>
      </c>
    </row>
    <row r="66" spans="11:33" ht="12.75" thickBot="1" x14ac:dyDescent="0.2">
      <c r="K66" s="415">
        <f t="shared" si="4"/>
        <v>0</v>
      </c>
      <c r="T66" s="395">
        <f t="shared" si="9"/>
        <v>0</v>
      </c>
      <c r="AC66" s="392">
        <f t="shared" si="10"/>
        <v>0</v>
      </c>
      <c r="AD66" s="395">
        <f t="shared" si="6"/>
        <v>0</v>
      </c>
      <c r="AE66" s="395">
        <f t="shared" si="7"/>
        <v>0</v>
      </c>
      <c r="AF66" s="395">
        <f t="shared" si="8"/>
        <v>0</v>
      </c>
      <c r="AG66" s="395">
        <f t="shared" si="11"/>
        <v>0</v>
      </c>
    </row>
    <row r="67" spans="11:33" x14ac:dyDescent="0.15">
      <c r="K67" s="382">
        <f t="shared" si="4"/>
        <v>0</v>
      </c>
      <c r="T67" s="395">
        <f t="shared" si="9"/>
        <v>0</v>
      </c>
      <c r="AC67" s="392">
        <f t="shared" si="10"/>
        <v>0</v>
      </c>
      <c r="AD67" s="395">
        <f t="shared" si="6"/>
        <v>0</v>
      </c>
      <c r="AE67" s="395">
        <f t="shared" si="7"/>
        <v>0</v>
      </c>
      <c r="AF67" s="395">
        <f t="shared" si="8"/>
        <v>0</v>
      </c>
      <c r="AG67" s="395">
        <f t="shared" si="11"/>
        <v>0</v>
      </c>
    </row>
    <row r="68" spans="11:33" x14ac:dyDescent="0.15">
      <c r="K68" s="382">
        <f t="shared" si="4"/>
        <v>0</v>
      </c>
      <c r="T68" s="395">
        <f t="shared" si="9"/>
        <v>0</v>
      </c>
      <c r="AC68" s="392">
        <f t="shared" si="10"/>
        <v>0</v>
      </c>
      <c r="AD68" s="395">
        <f t="shared" si="6"/>
        <v>0</v>
      </c>
      <c r="AE68" s="395">
        <f t="shared" si="7"/>
        <v>0</v>
      </c>
      <c r="AF68" s="395">
        <f t="shared" si="8"/>
        <v>0</v>
      </c>
      <c r="AG68" s="395">
        <f t="shared" si="11"/>
        <v>0</v>
      </c>
    </row>
    <row r="69" spans="11:33" x14ac:dyDescent="0.15">
      <c r="K69" s="382">
        <f t="shared" si="4"/>
        <v>0</v>
      </c>
      <c r="T69" s="395">
        <f t="shared" si="9"/>
        <v>0</v>
      </c>
      <c r="AC69" s="392">
        <f t="shared" si="10"/>
        <v>0</v>
      </c>
      <c r="AD69" s="395">
        <f t="shared" si="6"/>
        <v>0</v>
      </c>
      <c r="AE69" s="395">
        <f t="shared" si="7"/>
        <v>0</v>
      </c>
      <c r="AF69" s="395">
        <f t="shared" si="8"/>
        <v>0</v>
      </c>
      <c r="AG69" s="395">
        <f t="shared" si="11"/>
        <v>0</v>
      </c>
    </row>
    <row r="70" spans="11:33" ht="12.75" thickBot="1" x14ac:dyDescent="0.2">
      <c r="K70" s="415">
        <f t="shared" si="4"/>
        <v>0</v>
      </c>
      <c r="T70" s="395">
        <f t="shared" si="9"/>
        <v>0</v>
      </c>
      <c r="AC70" s="392">
        <f t="shared" si="10"/>
        <v>0</v>
      </c>
      <c r="AD70" s="395">
        <f t="shared" si="6"/>
        <v>0</v>
      </c>
      <c r="AE70" s="395">
        <f t="shared" si="7"/>
        <v>0</v>
      </c>
      <c r="AF70" s="395">
        <f t="shared" si="8"/>
        <v>0</v>
      </c>
      <c r="AG70" s="395">
        <f t="shared" si="11"/>
        <v>0</v>
      </c>
    </row>
    <row r="71" spans="11:33" x14ac:dyDescent="0.15">
      <c r="K71" s="382">
        <f t="shared" si="4"/>
        <v>0</v>
      </c>
      <c r="T71" s="395">
        <f t="shared" si="9"/>
        <v>0</v>
      </c>
      <c r="AC71" s="392">
        <f t="shared" si="10"/>
        <v>0</v>
      </c>
      <c r="AD71" s="395">
        <f t="shared" si="6"/>
        <v>0</v>
      </c>
      <c r="AE71" s="395">
        <f t="shared" si="7"/>
        <v>0</v>
      </c>
      <c r="AF71" s="395">
        <f t="shared" si="8"/>
        <v>0</v>
      </c>
      <c r="AG71" s="395">
        <f t="shared" si="11"/>
        <v>0</v>
      </c>
    </row>
    <row r="72" spans="11:33" x14ac:dyDescent="0.15">
      <c r="K72" s="382">
        <f t="shared" si="4"/>
        <v>0</v>
      </c>
      <c r="T72" s="395">
        <f t="shared" si="9"/>
        <v>0</v>
      </c>
      <c r="AC72" s="392">
        <f t="shared" si="10"/>
        <v>0</v>
      </c>
      <c r="AD72" s="395">
        <f t="shared" si="6"/>
        <v>0</v>
      </c>
      <c r="AE72" s="395">
        <f t="shared" si="7"/>
        <v>0</v>
      </c>
      <c r="AF72" s="395">
        <f t="shared" si="8"/>
        <v>0</v>
      </c>
      <c r="AG72" s="395">
        <f t="shared" si="11"/>
        <v>0</v>
      </c>
    </row>
    <row r="73" spans="11:33" x14ac:dyDescent="0.15">
      <c r="K73" s="382">
        <f t="shared" si="4"/>
        <v>0</v>
      </c>
      <c r="T73" s="395">
        <f t="shared" si="9"/>
        <v>0</v>
      </c>
      <c r="AC73" s="392">
        <f t="shared" si="10"/>
        <v>0</v>
      </c>
      <c r="AD73" s="395">
        <f t="shared" si="6"/>
        <v>0</v>
      </c>
      <c r="AE73" s="395">
        <f t="shared" si="7"/>
        <v>0</v>
      </c>
      <c r="AF73" s="395">
        <f t="shared" si="8"/>
        <v>0</v>
      </c>
      <c r="AG73" s="395">
        <f t="shared" si="11"/>
        <v>0</v>
      </c>
    </row>
    <row r="74" spans="11:33" ht="12.75" thickBot="1" x14ac:dyDescent="0.2">
      <c r="K74" s="415">
        <f t="shared" si="4"/>
        <v>0</v>
      </c>
      <c r="T74" s="395">
        <f t="shared" si="9"/>
        <v>0</v>
      </c>
      <c r="AC74" s="392">
        <f t="shared" si="10"/>
        <v>0</v>
      </c>
      <c r="AD74" s="395">
        <f t="shared" si="6"/>
        <v>0</v>
      </c>
      <c r="AE74" s="395">
        <f t="shared" si="7"/>
        <v>0</v>
      </c>
      <c r="AF74" s="395">
        <f t="shared" si="8"/>
        <v>0</v>
      </c>
      <c r="AG74" s="395">
        <f t="shared" si="11"/>
        <v>0</v>
      </c>
    </row>
    <row r="75" spans="11:33" x14ac:dyDescent="0.15">
      <c r="K75" s="382">
        <f t="shared" si="4"/>
        <v>0</v>
      </c>
      <c r="T75" s="395">
        <f t="shared" si="9"/>
        <v>0</v>
      </c>
      <c r="AC75" s="392">
        <f t="shared" si="10"/>
        <v>0</v>
      </c>
      <c r="AD75" s="395">
        <f t="shared" si="6"/>
        <v>0</v>
      </c>
      <c r="AE75" s="395">
        <f t="shared" si="7"/>
        <v>0</v>
      </c>
      <c r="AF75" s="395">
        <f t="shared" si="8"/>
        <v>0</v>
      </c>
      <c r="AG75" s="395">
        <f t="shared" si="11"/>
        <v>0</v>
      </c>
    </row>
    <row r="76" spans="11:33" x14ac:dyDescent="0.15">
      <c r="K76" s="382">
        <f t="shared" si="4"/>
        <v>0</v>
      </c>
      <c r="T76" s="395">
        <f t="shared" si="9"/>
        <v>0</v>
      </c>
      <c r="AC76" s="392">
        <f t="shared" si="10"/>
        <v>0</v>
      </c>
      <c r="AD76" s="395">
        <f t="shared" si="6"/>
        <v>0</v>
      </c>
      <c r="AE76" s="395">
        <f t="shared" si="7"/>
        <v>0</v>
      </c>
      <c r="AF76" s="395">
        <f t="shared" si="8"/>
        <v>0</v>
      </c>
      <c r="AG76" s="395">
        <f t="shared" si="11"/>
        <v>0</v>
      </c>
    </row>
    <row r="77" spans="11:33" x14ac:dyDescent="0.15">
      <c r="K77" s="382">
        <f t="shared" si="4"/>
        <v>0</v>
      </c>
      <c r="T77" s="395">
        <f t="shared" si="9"/>
        <v>0</v>
      </c>
      <c r="AC77" s="392">
        <f t="shared" si="10"/>
        <v>0</v>
      </c>
      <c r="AD77" s="395">
        <f t="shared" si="6"/>
        <v>0</v>
      </c>
      <c r="AE77" s="395">
        <f t="shared" si="7"/>
        <v>0</v>
      </c>
      <c r="AF77" s="395">
        <f t="shared" si="8"/>
        <v>0</v>
      </c>
      <c r="AG77" s="395">
        <f t="shared" si="11"/>
        <v>0</v>
      </c>
    </row>
    <row r="78" spans="11:33" ht="12.75" thickBot="1" x14ac:dyDescent="0.2">
      <c r="K78" s="415">
        <f t="shared" si="4"/>
        <v>0</v>
      </c>
      <c r="T78" s="395">
        <f t="shared" si="9"/>
        <v>0</v>
      </c>
      <c r="AC78" s="392">
        <f t="shared" si="10"/>
        <v>0</v>
      </c>
      <c r="AD78" s="395">
        <f t="shared" si="6"/>
        <v>0</v>
      </c>
      <c r="AE78" s="395">
        <f t="shared" si="7"/>
        <v>0</v>
      </c>
      <c r="AF78" s="395">
        <f t="shared" si="8"/>
        <v>0</v>
      </c>
      <c r="AG78" s="395">
        <f t="shared" si="11"/>
        <v>0</v>
      </c>
    </row>
    <row r="79" spans="11:33" x14ac:dyDescent="0.15">
      <c r="K79" s="382">
        <f t="shared" ref="K79:K142" si="12">G79*I79</f>
        <v>0</v>
      </c>
      <c r="T79" s="395">
        <f t="shared" si="9"/>
        <v>0</v>
      </c>
      <c r="AC79" s="392">
        <f t="shared" si="10"/>
        <v>0</v>
      </c>
      <c r="AD79" s="395">
        <f t="shared" si="6"/>
        <v>0</v>
      </c>
      <c r="AE79" s="395">
        <f t="shared" si="7"/>
        <v>0</v>
      </c>
      <c r="AF79" s="395">
        <f t="shared" si="8"/>
        <v>0</v>
      </c>
      <c r="AG79" s="395">
        <f t="shared" si="11"/>
        <v>0</v>
      </c>
    </row>
    <row r="80" spans="11:33" x14ac:dyDescent="0.15">
      <c r="K80" s="382">
        <f t="shared" si="12"/>
        <v>0</v>
      </c>
      <c r="T80" s="395">
        <f t="shared" si="9"/>
        <v>0</v>
      </c>
      <c r="AC80" s="392">
        <f t="shared" si="10"/>
        <v>0</v>
      </c>
      <c r="AD80" s="395">
        <f t="shared" ref="AD80:AD143" si="13">G80*Z80</f>
        <v>0</v>
      </c>
      <c r="AE80" s="395">
        <f t="shared" ref="AE80:AE143" si="14">G80*AA80</f>
        <v>0</v>
      </c>
      <c r="AF80" s="395">
        <f t="shared" ref="AF80:AF143" si="15">G80*AB80</f>
        <v>0</v>
      </c>
      <c r="AG80" s="395">
        <f t="shared" ref="AG80:AG143" si="16">AD80+AE80+AF80</f>
        <v>0</v>
      </c>
    </row>
    <row r="81" spans="11:33" x14ac:dyDescent="0.15">
      <c r="K81" s="382">
        <f t="shared" si="12"/>
        <v>0</v>
      </c>
      <c r="T81" s="395">
        <f t="shared" ref="T81:T144" si="17">K81+Q81+S81</f>
        <v>0</v>
      </c>
      <c r="AC81" s="392">
        <f t="shared" ref="AC81:AC144" si="18">Z81+AA81+AB81</f>
        <v>0</v>
      </c>
      <c r="AD81" s="395">
        <f t="shared" si="13"/>
        <v>0</v>
      </c>
      <c r="AE81" s="395">
        <f t="shared" si="14"/>
        <v>0</v>
      </c>
      <c r="AF81" s="395">
        <f t="shared" si="15"/>
        <v>0</v>
      </c>
      <c r="AG81" s="395">
        <f t="shared" si="16"/>
        <v>0</v>
      </c>
    </row>
    <row r="82" spans="11:33" ht="12.75" thickBot="1" x14ac:dyDescent="0.2">
      <c r="K82" s="415">
        <f t="shared" si="12"/>
        <v>0</v>
      </c>
      <c r="T82" s="395">
        <f t="shared" si="17"/>
        <v>0</v>
      </c>
      <c r="AC82" s="392">
        <f t="shared" si="18"/>
        <v>0</v>
      </c>
      <c r="AD82" s="395">
        <f t="shared" si="13"/>
        <v>0</v>
      </c>
      <c r="AE82" s="395">
        <f t="shared" si="14"/>
        <v>0</v>
      </c>
      <c r="AF82" s="395">
        <f t="shared" si="15"/>
        <v>0</v>
      </c>
      <c r="AG82" s="395">
        <f t="shared" si="16"/>
        <v>0</v>
      </c>
    </row>
    <row r="83" spans="11:33" x14ac:dyDescent="0.15">
      <c r="K83" s="382">
        <f t="shared" si="12"/>
        <v>0</v>
      </c>
      <c r="T83" s="395">
        <f t="shared" si="17"/>
        <v>0</v>
      </c>
      <c r="AC83" s="392">
        <f t="shared" si="18"/>
        <v>0</v>
      </c>
      <c r="AD83" s="395">
        <f t="shared" si="13"/>
        <v>0</v>
      </c>
      <c r="AE83" s="395">
        <f t="shared" si="14"/>
        <v>0</v>
      </c>
      <c r="AF83" s="395">
        <f t="shared" si="15"/>
        <v>0</v>
      </c>
      <c r="AG83" s="395">
        <f t="shared" si="16"/>
        <v>0</v>
      </c>
    </row>
    <row r="84" spans="11:33" x14ac:dyDescent="0.15">
      <c r="K84" s="382">
        <f t="shared" si="12"/>
        <v>0</v>
      </c>
      <c r="T84" s="395">
        <f t="shared" si="17"/>
        <v>0</v>
      </c>
      <c r="AC84" s="392">
        <f t="shared" si="18"/>
        <v>0</v>
      </c>
      <c r="AD84" s="395">
        <f t="shared" si="13"/>
        <v>0</v>
      </c>
      <c r="AE84" s="395">
        <f t="shared" si="14"/>
        <v>0</v>
      </c>
      <c r="AF84" s="395">
        <f t="shared" si="15"/>
        <v>0</v>
      </c>
      <c r="AG84" s="395">
        <f t="shared" si="16"/>
        <v>0</v>
      </c>
    </row>
    <row r="85" spans="11:33" x14ac:dyDescent="0.15">
      <c r="K85" s="382">
        <f t="shared" si="12"/>
        <v>0</v>
      </c>
      <c r="T85" s="395">
        <f t="shared" si="17"/>
        <v>0</v>
      </c>
      <c r="AC85" s="392">
        <f t="shared" si="18"/>
        <v>0</v>
      </c>
      <c r="AD85" s="395">
        <f t="shared" si="13"/>
        <v>0</v>
      </c>
      <c r="AE85" s="395">
        <f t="shared" si="14"/>
        <v>0</v>
      </c>
      <c r="AF85" s="395">
        <f t="shared" si="15"/>
        <v>0</v>
      </c>
      <c r="AG85" s="395">
        <f t="shared" si="16"/>
        <v>0</v>
      </c>
    </row>
    <row r="86" spans="11:33" ht="12.75" thickBot="1" x14ac:dyDescent="0.2">
      <c r="K86" s="415">
        <f t="shared" si="12"/>
        <v>0</v>
      </c>
      <c r="T86" s="395">
        <f t="shared" si="17"/>
        <v>0</v>
      </c>
      <c r="AC86" s="392">
        <f t="shared" si="18"/>
        <v>0</v>
      </c>
      <c r="AD86" s="395">
        <f t="shared" si="13"/>
        <v>0</v>
      </c>
      <c r="AE86" s="395">
        <f t="shared" si="14"/>
        <v>0</v>
      </c>
      <c r="AF86" s="395">
        <f t="shared" si="15"/>
        <v>0</v>
      </c>
      <c r="AG86" s="395">
        <f t="shared" si="16"/>
        <v>0</v>
      </c>
    </row>
    <row r="87" spans="11:33" x14ac:dyDescent="0.15">
      <c r="K87" s="382">
        <f t="shared" si="12"/>
        <v>0</v>
      </c>
      <c r="T87" s="395">
        <f t="shared" si="17"/>
        <v>0</v>
      </c>
      <c r="AC87" s="392">
        <f t="shared" si="18"/>
        <v>0</v>
      </c>
      <c r="AD87" s="395">
        <f t="shared" si="13"/>
        <v>0</v>
      </c>
      <c r="AE87" s="395">
        <f t="shared" si="14"/>
        <v>0</v>
      </c>
      <c r="AF87" s="395">
        <f t="shared" si="15"/>
        <v>0</v>
      </c>
      <c r="AG87" s="395">
        <f t="shared" si="16"/>
        <v>0</v>
      </c>
    </row>
    <row r="88" spans="11:33" x14ac:dyDescent="0.15">
      <c r="K88" s="382">
        <f t="shared" si="12"/>
        <v>0</v>
      </c>
      <c r="T88" s="395">
        <f t="shared" si="17"/>
        <v>0</v>
      </c>
      <c r="AC88" s="392">
        <f t="shared" si="18"/>
        <v>0</v>
      </c>
      <c r="AD88" s="395">
        <f t="shared" si="13"/>
        <v>0</v>
      </c>
      <c r="AE88" s="395">
        <f t="shared" si="14"/>
        <v>0</v>
      </c>
      <c r="AF88" s="395">
        <f t="shared" si="15"/>
        <v>0</v>
      </c>
      <c r="AG88" s="395">
        <f t="shared" si="16"/>
        <v>0</v>
      </c>
    </row>
    <row r="89" spans="11:33" x14ac:dyDescent="0.15">
      <c r="K89" s="382">
        <f t="shared" si="12"/>
        <v>0</v>
      </c>
      <c r="T89" s="395">
        <f t="shared" si="17"/>
        <v>0</v>
      </c>
      <c r="AC89" s="392">
        <f t="shared" si="18"/>
        <v>0</v>
      </c>
      <c r="AD89" s="395">
        <f t="shared" si="13"/>
        <v>0</v>
      </c>
      <c r="AE89" s="395">
        <f t="shared" si="14"/>
        <v>0</v>
      </c>
      <c r="AF89" s="395">
        <f t="shared" si="15"/>
        <v>0</v>
      </c>
      <c r="AG89" s="395">
        <f t="shared" si="16"/>
        <v>0</v>
      </c>
    </row>
    <row r="90" spans="11:33" ht="12.75" thickBot="1" x14ac:dyDescent="0.2">
      <c r="K90" s="415">
        <f t="shared" si="12"/>
        <v>0</v>
      </c>
      <c r="T90" s="395">
        <f t="shared" si="17"/>
        <v>0</v>
      </c>
      <c r="AC90" s="392">
        <f t="shared" si="18"/>
        <v>0</v>
      </c>
      <c r="AD90" s="395">
        <f t="shared" si="13"/>
        <v>0</v>
      </c>
      <c r="AE90" s="395">
        <f t="shared" si="14"/>
        <v>0</v>
      </c>
      <c r="AF90" s="395">
        <f t="shared" si="15"/>
        <v>0</v>
      </c>
      <c r="AG90" s="395">
        <f t="shared" si="16"/>
        <v>0</v>
      </c>
    </row>
    <row r="91" spans="11:33" x14ac:dyDescent="0.15">
      <c r="K91" s="382">
        <f t="shared" si="12"/>
        <v>0</v>
      </c>
      <c r="T91" s="395">
        <f t="shared" si="17"/>
        <v>0</v>
      </c>
      <c r="AC91" s="392">
        <f t="shared" si="18"/>
        <v>0</v>
      </c>
      <c r="AD91" s="395">
        <f t="shared" si="13"/>
        <v>0</v>
      </c>
      <c r="AE91" s="395">
        <f t="shared" si="14"/>
        <v>0</v>
      </c>
      <c r="AF91" s="395">
        <f t="shared" si="15"/>
        <v>0</v>
      </c>
      <c r="AG91" s="395">
        <f t="shared" si="16"/>
        <v>0</v>
      </c>
    </row>
    <row r="92" spans="11:33" x14ac:dyDescent="0.15">
      <c r="K92" s="382">
        <f t="shared" si="12"/>
        <v>0</v>
      </c>
      <c r="T92" s="395">
        <f t="shared" si="17"/>
        <v>0</v>
      </c>
      <c r="AC92" s="392">
        <f t="shared" si="18"/>
        <v>0</v>
      </c>
      <c r="AD92" s="395">
        <f t="shared" si="13"/>
        <v>0</v>
      </c>
      <c r="AE92" s="395">
        <f t="shared" si="14"/>
        <v>0</v>
      </c>
      <c r="AF92" s="395">
        <f t="shared" si="15"/>
        <v>0</v>
      </c>
      <c r="AG92" s="395">
        <f t="shared" si="16"/>
        <v>0</v>
      </c>
    </row>
    <row r="93" spans="11:33" x14ac:dyDescent="0.15">
      <c r="K93" s="382">
        <f t="shared" si="12"/>
        <v>0</v>
      </c>
      <c r="T93" s="395">
        <f t="shared" si="17"/>
        <v>0</v>
      </c>
      <c r="AC93" s="392">
        <f t="shared" si="18"/>
        <v>0</v>
      </c>
      <c r="AD93" s="395">
        <f t="shared" si="13"/>
        <v>0</v>
      </c>
      <c r="AE93" s="395">
        <f t="shared" si="14"/>
        <v>0</v>
      </c>
      <c r="AF93" s="395">
        <f t="shared" si="15"/>
        <v>0</v>
      </c>
      <c r="AG93" s="395">
        <f t="shared" si="16"/>
        <v>0</v>
      </c>
    </row>
    <row r="94" spans="11:33" ht="12.75" thickBot="1" x14ac:dyDescent="0.2">
      <c r="K94" s="415">
        <f t="shared" si="12"/>
        <v>0</v>
      </c>
      <c r="T94" s="395">
        <f t="shared" si="17"/>
        <v>0</v>
      </c>
      <c r="AC94" s="392">
        <f t="shared" si="18"/>
        <v>0</v>
      </c>
      <c r="AD94" s="395">
        <f t="shared" si="13"/>
        <v>0</v>
      </c>
      <c r="AE94" s="395">
        <f t="shared" si="14"/>
        <v>0</v>
      </c>
      <c r="AF94" s="395">
        <f t="shared" si="15"/>
        <v>0</v>
      </c>
      <c r="AG94" s="395">
        <f t="shared" si="16"/>
        <v>0</v>
      </c>
    </row>
    <row r="95" spans="11:33" x14ac:dyDescent="0.15">
      <c r="K95" s="382">
        <f t="shared" si="12"/>
        <v>0</v>
      </c>
      <c r="T95" s="395">
        <f t="shared" si="17"/>
        <v>0</v>
      </c>
      <c r="AC95" s="392">
        <f t="shared" si="18"/>
        <v>0</v>
      </c>
      <c r="AD95" s="395">
        <f t="shared" si="13"/>
        <v>0</v>
      </c>
      <c r="AE95" s="395">
        <f t="shared" si="14"/>
        <v>0</v>
      </c>
      <c r="AF95" s="395">
        <f t="shared" si="15"/>
        <v>0</v>
      </c>
      <c r="AG95" s="395">
        <f t="shared" si="16"/>
        <v>0</v>
      </c>
    </row>
    <row r="96" spans="11:33" x14ac:dyDescent="0.15">
      <c r="K96" s="382">
        <f t="shared" si="12"/>
        <v>0</v>
      </c>
      <c r="T96" s="395">
        <f t="shared" si="17"/>
        <v>0</v>
      </c>
      <c r="AC96" s="392">
        <f t="shared" si="18"/>
        <v>0</v>
      </c>
      <c r="AD96" s="395">
        <f t="shared" si="13"/>
        <v>0</v>
      </c>
      <c r="AE96" s="395">
        <f t="shared" si="14"/>
        <v>0</v>
      </c>
      <c r="AF96" s="395">
        <f t="shared" si="15"/>
        <v>0</v>
      </c>
      <c r="AG96" s="395">
        <f t="shared" si="16"/>
        <v>0</v>
      </c>
    </row>
    <row r="97" spans="11:33" x14ac:dyDescent="0.15">
      <c r="K97" s="382">
        <f t="shared" si="12"/>
        <v>0</v>
      </c>
      <c r="T97" s="395">
        <f t="shared" si="17"/>
        <v>0</v>
      </c>
      <c r="AC97" s="392">
        <f t="shared" si="18"/>
        <v>0</v>
      </c>
      <c r="AD97" s="395">
        <f t="shared" si="13"/>
        <v>0</v>
      </c>
      <c r="AE97" s="395">
        <f t="shared" si="14"/>
        <v>0</v>
      </c>
      <c r="AF97" s="395">
        <f t="shared" si="15"/>
        <v>0</v>
      </c>
      <c r="AG97" s="395">
        <f t="shared" si="16"/>
        <v>0</v>
      </c>
    </row>
    <row r="98" spans="11:33" ht="12.75" thickBot="1" x14ac:dyDescent="0.2">
      <c r="K98" s="415">
        <f t="shared" si="12"/>
        <v>0</v>
      </c>
      <c r="T98" s="395">
        <f t="shared" si="17"/>
        <v>0</v>
      </c>
      <c r="AC98" s="392">
        <f t="shared" si="18"/>
        <v>0</v>
      </c>
      <c r="AD98" s="395">
        <f t="shared" si="13"/>
        <v>0</v>
      </c>
      <c r="AE98" s="395">
        <f t="shared" si="14"/>
        <v>0</v>
      </c>
      <c r="AF98" s="395">
        <f t="shared" si="15"/>
        <v>0</v>
      </c>
      <c r="AG98" s="395">
        <f t="shared" si="16"/>
        <v>0</v>
      </c>
    </row>
    <row r="99" spans="11:33" x14ac:dyDescent="0.15">
      <c r="K99" s="382">
        <f t="shared" si="12"/>
        <v>0</v>
      </c>
      <c r="T99" s="395">
        <f t="shared" si="17"/>
        <v>0</v>
      </c>
      <c r="AC99" s="392">
        <f t="shared" si="18"/>
        <v>0</v>
      </c>
      <c r="AD99" s="395">
        <f t="shared" si="13"/>
        <v>0</v>
      </c>
      <c r="AE99" s="395">
        <f t="shared" si="14"/>
        <v>0</v>
      </c>
      <c r="AF99" s="395">
        <f t="shared" si="15"/>
        <v>0</v>
      </c>
      <c r="AG99" s="395">
        <f t="shared" si="16"/>
        <v>0</v>
      </c>
    </row>
    <row r="100" spans="11:33" x14ac:dyDescent="0.15">
      <c r="K100" s="382">
        <f t="shared" si="12"/>
        <v>0</v>
      </c>
      <c r="T100" s="395">
        <f t="shared" si="17"/>
        <v>0</v>
      </c>
      <c r="AC100" s="392">
        <f t="shared" si="18"/>
        <v>0</v>
      </c>
      <c r="AD100" s="395">
        <f t="shared" si="13"/>
        <v>0</v>
      </c>
      <c r="AE100" s="395">
        <f t="shared" si="14"/>
        <v>0</v>
      </c>
      <c r="AF100" s="395">
        <f t="shared" si="15"/>
        <v>0</v>
      </c>
      <c r="AG100" s="395">
        <f t="shared" si="16"/>
        <v>0</v>
      </c>
    </row>
    <row r="101" spans="11:33" x14ac:dyDescent="0.15">
      <c r="K101" s="382">
        <f t="shared" si="12"/>
        <v>0</v>
      </c>
      <c r="T101" s="395">
        <f t="shared" si="17"/>
        <v>0</v>
      </c>
      <c r="AC101" s="392">
        <f t="shared" si="18"/>
        <v>0</v>
      </c>
      <c r="AD101" s="395">
        <f t="shared" si="13"/>
        <v>0</v>
      </c>
      <c r="AE101" s="395">
        <f t="shared" si="14"/>
        <v>0</v>
      </c>
      <c r="AF101" s="395">
        <f t="shared" si="15"/>
        <v>0</v>
      </c>
      <c r="AG101" s="395">
        <f t="shared" si="16"/>
        <v>0</v>
      </c>
    </row>
    <row r="102" spans="11:33" ht="12.75" thickBot="1" x14ac:dyDescent="0.2">
      <c r="K102" s="415">
        <f t="shared" si="12"/>
        <v>0</v>
      </c>
      <c r="T102" s="395">
        <f t="shared" si="17"/>
        <v>0</v>
      </c>
      <c r="AC102" s="392">
        <f t="shared" si="18"/>
        <v>0</v>
      </c>
      <c r="AD102" s="395">
        <f t="shared" si="13"/>
        <v>0</v>
      </c>
      <c r="AE102" s="395">
        <f t="shared" si="14"/>
        <v>0</v>
      </c>
      <c r="AF102" s="395">
        <f t="shared" si="15"/>
        <v>0</v>
      </c>
      <c r="AG102" s="395">
        <f t="shared" si="16"/>
        <v>0</v>
      </c>
    </row>
    <row r="103" spans="11:33" x14ac:dyDescent="0.15">
      <c r="K103" s="382">
        <f t="shared" si="12"/>
        <v>0</v>
      </c>
      <c r="T103" s="395">
        <f t="shared" si="17"/>
        <v>0</v>
      </c>
      <c r="AC103" s="392">
        <f t="shared" si="18"/>
        <v>0</v>
      </c>
      <c r="AD103" s="395">
        <f t="shared" si="13"/>
        <v>0</v>
      </c>
      <c r="AE103" s="395">
        <f t="shared" si="14"/>
        <v>0</v>
      </c>
      <c r="AF103" s="395">
        <f t="shared" si="15"/>
        <v>0</v>
      </c>
      <c r="AG103" s="395">
        <f t="shared" si="16"/>
        <v>0</v>
      </c>
    </row>
    <row r="104" spans="11:33" x14ac:dyDescent="0.15">
      <c r="K104" s="382">
        <f t="shared" si="12"/>
        <v>0</v>
      </c>
      <c r="T104" s="395">
        <f t="shared" si="17"/>
        <v>0</v>
      </c>
      <c r="AC104" s="392">
        <f t="shared" si="18"/>
        <v>0</v>
      </c>
      <c r="AD104" s="395">
        <f t="shared" si="13"/>
        <v>0</v>
      </c>
      <c r="AE104" s="395">
        <f t="shared" si="14"/>
        <v>0</v>
      </c>
      <c r="AF104" s="395">
        <f t="shared" si="15"/>
        <v>0</v>
      </c>
      <c r="AG104" s="395">
        <f t="shared" si="16"/>
        <v>0</v>
      </c>
    </row>
    <row r="105" spans="11:33" x14ac:dyDescent="0.15">
      <c r="K105" s="382">
        <f t="shared" si="12"/>
        <v>0</v>
      </c>
      <c r="T105" s="395">
        <f t="shared" si="17"/>
        <v>0</v>
      </c>
      <c r="AC105" s="392">
        <f t="shared" si="18"/>
        <v>0</v>
      </c>
      <c r="AD105" s="395">
        <f t="shared" si="13"/>
        <v>0</v>
      </c>
      <c r="AE105" s="395">
        <f t="shared" si="14"/>
        <v>0</v>
      </c>
      <c r="AF105" s="395">
        <f t="shared" si="15"/>
        <v>0</v>
      </c>
      <c r="AG105" s="395">
        <f t="shared" si="16"/>
        <v>0</v>
      </c>
    </row>
    <row r="106" spans="11:33" ht="12.75" thickBot="1" x14ac:dyDescent="0.2">
      <c r="K106" s="415">
        <f t="shared" si="12"/>
        <v>0</v>
      </c>
      <c r="T106" s="395">
        <f t="shared" si="17"/>
        <v>0</v>
      </c>
      <c r="AC106" s="392">
        <f t="shared" si="18"/>
        <v>0</v>
      </c>
      <c r="AD106" s="395">
        <f t="shared" si="13"/>
        <v>0</v>
      </c>
      <c r="AE106" s="395">
        <f t="shared" si="14"/>
        <v>0</v>
      </c>
      <c r="AF106" s="395">
        <f t="shared" si="15"/>
        <v>0</v>
      </c>
      <c r="AG106" s="395">
        <f t="shared" si="16"/>
        <v>0</v>
      </c>
    </row>
    <row r="107" spans="11:33" x14ac:dyDescent="0.15">
      <c r="K107" s="382">
        <f t="shared" si="12"/>
        <v>0</v>
      </c>
      <c r="T107" s="395">
        <f t="shared" si="17"/>
        <v>0</v>
      </c>
      <c r="AC107" s="392">
        <f t="shared" si="18"/>
        <v>0</v>
      </c>
      <c r="AD107" s="395">
        <f t="shared" si="13"/>
        <v>0</v>
      </c>
      <c r="AE107" s="395">
        <f t="shared" si="14"/>
        <v>0</v>
      </c>
      <c r="AF107" s="395">
        <f t="shared" si="15"/>
        <v>0</v>
      </c>
      <c r="AG107" s="395">
        <f t="shared" si="16"/>
        <v>0</v>
      </c>
    </row>
    <row r="108" spans="11:33" x14ac:dyDescent="0.15">
      <c r="K108" s="382">
        <f t="shared" si="12"/>
        <v>0</v>
      </c>
      <c r="T108" s="395">
        <f t="shared" si="17"/>
        <v>0</v>
      </c>
      <c r="AC108" s="392">
        <f t="shared" si="18"/>
        <v>0</v>
      </c>
      <c r="AD108" s="395">
        <f t="shared" si="13"/>
        <v>0</v>
      </c>
      <c r="AE108" s="395">
        <f t="shared" si="14"/>
        <v>0</v>
      </c>
      <c r="AF108" s="395">
        <f t="shared" si="15"/>
        <v>0</v>
      </c>
      <c r="AG108" s="395">
        <f t="shared" si="16"/>
        <v>0</v>
      </c>
    </row>
    <row r="109" spans="11:33" x14ac:dyDescent="0.15">
      <c r="K109" s="382">
        <f t="shared" si="12"/>
        <v>0</v>
      </c>
      <c r="T109" s="395">
        <f t="shared" si="17"/>
        <v>0</v>
      </c>
      <c r="AC109" s="392">
        <f t="shared" si="18"/>
        <v>0</v>
      </c>
      <c r="AD109" s="395">
        <f t="shared" si="13"/>
        <v>0</v>
      </c>
      <c r="AE109" s="395">
        <f t="shared" si="14"/>
        <v>0</v>
      </c>
      <c r="AF109" s="395">
        <f t="shared" si="15"/>
        <v>0</v>
      </c>
      <c r="AG109" s="395">
        <f t="shared" si="16"/>
        <v>0</v>
      </c>
    </row>
    <row r="110" spans="11:33" ht="12.75" thickBot="1" x14ac:dyDescent="0.2">
      <c r="K110" s="415">
        <f t="shared" si="12"/>
        <v>0</v>
      </c>
      <c r="T110" s="395">
        <f t="shared" si="17"/>
        <v>0</v>
      </c>
      <c r="AC110" s="392">
        <f t="shared" si="18"/>
        <v>0</v>
      </c>
      <c r="AD110" s="395">
        <f t="shared" si="13"/>
        <v>0</v>
      </c>
      <c r="AE110" s="395">
        <f t="shared" si="14"/>
        <v>0</v>
      </c>
      <c r="AF110" s="395">
        <f t="shared" si="15"/>
        <v>0</v>
      </c>
      <c r="AG110" s="395">
        <f t="shared" si="16"/>
        <v>0</v>
      </c>
    </row>
    <row r="111" spans="11:33" x14ac:dyDescent="0.15">
      <c r="K111" s="382">
        <f t="shared" si="12"/>
        <v>0</v>
      </c>
      <c r="T111" s="395">
        <f t="shared" si="17"/>
        <v>0</v>
      </c>
      <c r="AC111" s="392">
        <f t="shared" si="18"/>
        <v>0</v>
      </c>
      <c r="AD111" s="395">
        <f t="shared" si="13"/>
        <v>0</v>
      </c>
      <c r="AE111" s="395">
        <f t="shared" si="14"/>
        <v>0</v>
      </c>
      <c r="AF111" s="395">
        <f t="shared" si="15"/>
        <v>0</v>
      </c>
      <c r="AG111" s="395">
        <f t="shared" si="16"/>
        <v>0</v>
      </c>
    </row>
    <row r="112" spans="11:33" x14ac:dyDescent="0.15">
      <c r="K112" s="382">
        <f t="shared" si="12"/>
        <v>0</v>
      </c>
      <c r="T112" s="395">
        <f t="shared" si="17"/>
        <v>0</v>
      </c>
      <c r="AC112" s="392">
        <f t="shared" si="18"/>
        <v>0</v>
      </c>
      <c r="AD112" s="395">
        <f t="shared" si="13"/>
        <v>0</v>
      </c>
      <c r="AE112" s="395">
        <f t="shared" si="14"/>
        <v>0</v>
      </c>
      <c r="AF112" s="395">
        <f t="shared" si="15"/>
        <v>0</v>
      </c>
      <c r="AG112" s="395">
        <f t="shared" si="16"/>
        <v>0</v>
      </c>
    </row>
    <row r="113" spans="11:33" x14ac:dyDescent="0.15">
      <c r="K113" s="382">
        <f t="shared" si="12"/>
        <v>0</v>
      </c>
      <c r="T113" s="395">
        <f t="shared" si="17"/>
        <v>0</v>
      </c>
      <c r="AC113" s="392">
        <f t="shared" si="18"/>
        <v>0</v>
      </c>
      <c r="AD113" s="395">
        <f t="shared" si="13"/>
        <v>0</v>
      </c>
      <c r="AE113" s="395">
        <f t="shared" si="14"/>
        <v>0</v>
      </c>
      <c r="AF113" s="395">
        <f t="shared" si="15"/>
        <v>0</v>
      </c>
      <c r="AG113" s="395">
        <f t="shared" si="16"/>
        <v>0</v>
      </c>
    </row>
    <row r="114" spans="11:33" ht="12.75" thickBot="1" x14ac:dyDescent="0.2">
      <c r="K114" s="415">
        <f t="shared" si="12"/>
        <v>0</v>
      </c>
      <c r="T114" s="395">
        <f t="shared" si="17"/>
        <v>0</v>
      </c>
      <c r="AC114" s="392">
        <f t="shared" si="18"/>
        <v>0</v>
      </c>
      <c r="AD114" s="395">
        <f t="shared" si="13"/>
        <v>0</v>
      </c>
      <c r="AE114" s="395">
        <f t="shared" si="14"/>
        <v>0</v>
      </c>
      <c r="AF114" s="395">
        <f t="shared" si="15"/>
        <v>0</v>
      </c>
      <c r="AG114" s="395">
        <f t="shared" si="16"/>
        <v>0</v>
      </c>
    </row>
    <row r="115" spans="11:33" x14ac:dyDescent="0.15">
      <c r="K115" s="382">
        <f t="shared" si="12"/>
        <v>0</v>
      </c>
      <c r="T115" s="395">
        <f t="shared" si="17"/>
        <v>0</v>
      </c>
      <c r="AC115" s="392">
        <f t="shared" si="18"/>
        <v>0</v>
      </c>
      <c r="AD115" s="395">
        <f t="shared" si="13"/>
        <v>0</v>
      </c>
      <c r="AE115" s="395">
        <f t="shared" si="14"/>
        <v>0</v>
      </c>
      <c r="AF115" s="395">
        <f t="shared" si="15"/>
        <v>0</v>
      </c>
      <c r="AG115" s="395">
        <f t="shared" si="16"/>
        <v>0</v>
      </c>
    </row>
    <row r="116" spans="11:33" x14ac:dyDescent="0.15">
      <c r="K116" s="382">
        <f t="shared" si="12"/>
        <v>0</v>
      </c>
      <c r="T116" s="395">
        <f t="shared" si="17"/>
        <v>0</v>
      </c>
      <c r="AC116" s="392">
        <f t="shared" si="18"/>
        <v>0</v>
      </c>
      <c r="AD116" s="395">
        <f t="shared" si="13"/>
        <v>0</v>
      </c>
      <c r="AE116" s="395">
        <f t="shared" si="14"/>
        <v>0</v>
      </c>
      <c r="AF116" s="395">
        <f t="shared" si="15"/>
        <v>0</v>
      </c>
      <c r="AG116" s="395">
        <f t="shared" si="16"/>
        <v>0</v>
      </c>
    </row>
    <row r="117" spans="11:33" x14ac:dyDescent="0.15">
      <c r="K117" s="382">
        <f t="shared" si="12"/>
        <v>0</v>
      </c>
      <c r="T117" s="395">
        <f t="shared" si="17"/>
        <v>0</v>
      </c>
      <c r="AC117" s="392">
        <f t="shared" si="18"/>
        <v>0</v>
      </c>
      <c r="AD117" s="395">
        <f t="shared" si="13"/>
        <v>0</v>
      </c>
      <c r="AE117" s="395">
        <f t="shared" si="14"/>
        <v>0</v>
      </c>
      <c r="AF117" s="395">
        <f t="shared" si="15"/>
        <v>0</v>
      </c>
      <c r="AG117" s="395">
        <f t="shared" si="16"/>
        <v>0</v>
      </c>
    </row>
    <row r="118" spans="11:33" ht="12.75" thickBot="1" x14ac:dyDescent="0.2">
      <c r="K118" s="415">
        <f t="shared" si="12"/>
        <v>0</v>
      </c>
      <c r="T118" s="395">
        <f t="shared" si="17"/>
        <v>0</v>
      </c>
      <c r="AC118" s="392">
        <f t="shared" si="18"/>
        <v>0</v>
      </c>
      <c r="AD118" s="395">
        <f t="shared" si="13"/>
        <v>0</v>
      </c>
      <c r="AE118" s="395">
        <f t="shared" si="14"/>
        <v>0</v>
      </c>
      <c r="AF118" s="395">
        <f t="shared" si="15"/>
        <v>0</v>
      </c>
      <c r="AG118" s="395">
        <f t="shared" si="16"/>
        <v>0</v>
      </c>
    </row>
    <row r="119" spans="11:33" x14ac:dyDescent="0.15">
      <c r="K119" s="382">
        <f t="shared" si="12"/>
        <v>0</v>
      </c>
      <c r="T119" s="395">
        <f t="shared" si="17"/>
        <v>0</v>
      </c>
      <c r="AC119" s="392">
        <f t="shared" si="18"/>
        <v>0</v>
      </c>
      <c r="AD119" s="395">
        <f t="shared" si="13"/>
        <v>0</v>
      </c>
      <c r="AE119" s="395">
        <f t="shared" si="14"/>
        <v>0</v>
      </c>
      <c r="AF119" s="395">
        <f t="shared" si="15"/>
        <v>0</v>
      </c>
      <c r="AG119" s="395">
        <f t="shared" si="16"/>
        <v>0</v>
      </c>
    </row>
    <row r="120" spans="11:33" x14ac:dyDescent="0.15">
      <c r="K120" s="382">
        <f t="shared" si="12"/>
        <v>0</v>
      </c>
      <c r="T120" s="395">
        <f t="shared" si="17"/>
        <v>0</v>
      </c>
      <c r="AC120" s="392">
        <f t="shared" si="18"/>
        <v>0</v>
      </c>
      <c r="AD120" s="395">
        <f t="shared" si="13"/>
        <v>0</v>
      </c>
      <c r="AE120" s="395">
        <f t="shared" si="14"/>
        <v>0</v>
      </c>
      <c r="AF120" s="395">
        <f t="shared" si="15"/>
        <v>0</v>
      </c>
      <c r="AG120" s="395">
        <f t="shared" si="16"/>
        <v>0</v>
      </c>
    </row>
    <row r="121" spans="11:33" x14ac:dyDescent="0.15">
      <c r="K121" s="382">
        <f t="shared" si="12"/>
        <v>0</v>
      </c>
      <c r="T121" s="395">
        <f t="shared" si="17"/>
        <v>0</v>
      </c>
      <c r="AC121" s="392">
        <f t="shared" si="18"/>
        <v>0</v>
      </c>
      <c r="AD121" s="395">
        <f t="shared" si="13"/>
        <v>0</v>
      </c>
      <c r="AE121" s="395">
        <f t="shared" si="14"/>
        <v>0</v>
      </c>
      <c r="AF121" s="395">
        <f t="shared" si="15"/>
        <v>0</v>
      </c>
      <c r="AG121" s="395">
        <f t="shared" si="16"/>
        <v>0</v>
      </c>
    </row>
    <row r="122" spans="11:33" ht="12.75" thickBot="1" x14ac:dyDescent="0.2">
      <c r="K122" s="415">
        <f t="shared" si="12"/>
        <v>0</v>
      </c>
      <c r="T122" s="395">
        <f t="shared" si="17"/>
        <v>0</v>
      </c>
      <c r="AC122" s="392">
        <f t="shared" si="18"/>
        <v>0</v>
      </c>
      <c r="AD122" s="395">
        <f t="shared" si="13"/>
        <v>0</v>
      </c>
      <c r="AE122" s="395">
        <f t="shared" si="14"/>
        <v>0</v>
      </c>
      <c r="AF122" s="395">
        <f t="shared" si="15"/>
        <v>0</v>
      </c>
      <c r="AG122" s="395">
        <f t="shared" si="16"/>
        <v>0</v>
      </c>
    </row>
    <row r="123" spans="11:33" x14ac:dyDescent="0.15">
      <c r="K123" s="382">
        <f t="shared" si="12"/>
        <v>0</v>
      </c>
      <c r="T123" s="395">
        <f t="shared" si="17"/>
        <v>0</v>
      </c>
      <c r="AC123" s="392">
        <f t="shared" si="18"/>
        <v>0</v>
      </c>
      <c r="AD123" s="395">
        <f t="shared" si="13"/>
        <v>0</v>
      </c>
      <c r="AE123" s="395">
        <f t="shared" si="14"/>
        <v>0</v>
      </c>
      <c r="AF123" s="395">
        <f t="shared" si="15"/>
        <v>0</v>
      </c>
      <c r="AG123" s="395">
        <f t="shared" si="16"/>
        <v>0</v>
      </c>
    </row>
    <row r="124" spans="11:33" x14ac:dyDescent="0.15">
      <c r="K124" s="382">
        <f t="shared" si="12"/>
        <v>0</v>
      </c>
      <c r="T124" s="395">
        <f t="shared" si="17"/>
        <v>0</v>
      </c>
      <c r="AC124" s="392">
        <f t="shared" si="18"/>
        <v>0</v>
      </c>
      <c r="AD124" s="395">
        <f t="shared" si="13"/>
        <v>0</v>
      </c>
      <c r="AE124" s="395">
        <f t="shared" si="14"/>
        <v>0</v>
      </c>
      <c r="AF124" s="395">
        <f t="shared" si="15"/>
        <v>0</v>
      </c>
      <c r="AG124" s="395">
        <f t="shared" si="16"/>
        <v>0</v>
      </c>
    </row>
    <row r="125" spans="11:33" x14ac:dyDescent="0.15">
      <c r="K125" s="382">
        <f t="shared" si="12"/>
        <v>0</v>
      </c>
      <c r="T125" s="395">
        <f t="shared" si="17"/>
        <v>0</v>
      </c>
      <c r="AC125" s="392">
        <f t="shared" si="18"/>
        <v>0</v>
      </c>
      <c r="AD125" s="395">
        <f t="shared" si="13"/>
        <v>0</v>
      </c>
      <c r="AE125" s="395">
        <f t="shared" si="14"/>
        <v>0</v>
      </c>
      <c r="AF125" s="395">
        <f t="shared" si="15"/>
        <v>0</v>
      </c>
      <c r="AG125" s="395">
        <f t="shared" si="16"/>
        <v>0</v>
      </c>
    </row>
    <row r="126" spans="11:33" ht="12.75" thickBot="1" x14ac:dyDescent="0.2">
      <c r="K126" s="415">
        <f t="shared" si="12"/>
        <v>0</v>
      </c>
      <c r="T126" s="395">
        <f t="shared" si="17"/>
        <v>0</v>
      </c>
      <c r="AC126" s="392">
        <f t="shared" si="18"/>
        <v>0</v>
      </c>
      <c r="AD126" s="395">
        <f t="shared" si="13"/>
        <v>0</v>
      </c>
      <c r="AE126" s="395">
        <f t="shared" si="14"/>
        <v>0</v>
      </c>
      <c r="AF126" s="395">
        <f t="shared" si="15"/>
        <v>0</v>
      </c>
      <c r="AG126" s="395">
        <f t="shared" si="16"/>
        <v>0</v>
      </c>
    </row>
    <row r="127" spans="11:33" x14ac:dyDescent="0.15">
      <c r="K127" s="382">
        <f t="shared" si="12"/>
        <v>0</v>
      </c>
      <c r="T127" s="395">
        <f t="shared" si="17"/>
        <v>0</v>
      </c>
      <c r="AC127" s="392">
        <f t="shared" si="18"/>
        <v>0</v>
      </c>
      <c r="AD127" s="395">
        <f t="shared" si="13"/>
        <v>0</v>
      </c>
      <c r="AE127" s="395">
        <f t="shared" si="14"/>
        <v>0</v>
      </c>
      <c r="AF127" s="395">
        <f t="shared" si="15"/>
        <v>0</v>
      </c>
      <c r="AG127" s="395">
        <f t="shared" si="16"/>
        <v>0</v>
      </c>
    </row>
    <row r="128" spans="11:33" x14ac:dyDescent="0.15">
      <c r="K128" s="382">
        <f t="shared" si="12"/>
        <v>0</v>
      </c>
      <c r="T128" s="395">
        <f t="shared" si="17"/>
        <v>0</v>
      </c>
      <c r="AC128" s="392">
        <f t="shared" si="18"/>
        <v>0</v>
      </c>
      <c r="AD128" s="395">
        <f t="shared" si="13"/>
        <v>0</v>
      </c>
      <c r="AE128" s="395">
        <f t="shared" si="14"/>
        <v>0</v>
      </c>
      <c r="AF128" s="395">
        <f t="shared" si="15"/>
        <v>0</v>
      </c>
      <c r="AG128" s="395">
        <f t="shared" si="16"/>
        <v>0</v>
      </c>
    </row>
    <row r="129" spans="11:33" x14ac:dyDescent="0.15">
      <c r="K129" s="382">
        <f t="shared" si="12"/>
        <v>0</v>
      </c>
      <c r="T129" s="395">
        <f t="shared" si="17"/>
        <v>0</v>
      </c>
      <c r="AC129" s="392">
        <f t="shared" si="18"/>
        <v>0</v>
      </c>
      <c r="AD129" s="395">
        <f t="shared" si="13"/>
        <v>0</v>
      </c>
      <c r="AE129" s="395">
        <f t="shared" si="14"/>
        <v>0</v>
      </c>
      <c r="AF129" s="395">
        <f t="shared" si="15"/>
        <v>0</v>
      </c>
      <c r="AG129" s="395">
        <f t="shared" si="16"/>
        <v>0</v>
      </c>
    </row>
    <row r="130" spans="11:33" ht="12.75" thickBot="1" x14ac:dyDescent="0.2">
      <c r="K130" s="415">
        <f t="shared" si="12"/>
        <v>0</v>
      </c>
      <c r="T130" s="395">
        <f t="shared" si="17"/>
        <v>0</v>
      </c>
      <c r="AC130" s="392">
        <f t="shared" si="18"/>
        <v>0</v>
      </c>
      <c r="AD130" s="395">
        <f t="shared" si="13"/>
        <v>0</v>
      </c>
      <c r="AE130" s="395">
        <f t="shared" si="14"/>
        <v>0</v>
      </c>
      <c r="AF130" s="395">
        <f t="shared" si="15"/>
        <v>0</v>
      </c>
      <c r="AG130" s="395">
        <f t="shared" si="16"/>
        <v>0</v>
      </c>
    </row>
    <row r="131" spans="11:33" x14ac:dyDescent="0.15">
      <c r="K131" s="382">
        <f t="shared" si="12"/>
        <v>0</v>
      </c>
      <c r="T131" s="395">
        <f t="shared" si="17"/>
        <v>0</v>
      </c>
      <c r="AC131" s="392">
        <f t="shared" si="18"/>
        <v>0</v>
      </c>
      <c r="AD131" s="395">
        <f t="shared" si="13"/>
        <v>0</v>
      </c>
      <c r="AE131" s="395">
        <f t="shared" si="14"/>
        <v>0</v>
      </c>
      <c r="AF131" s="395">
        <f t="shared" si="15"/>
        <v>0</v>
      </c>
      <c r="AG131" s="395">
        <f t="shared" si="16"/>
        <v>0</v>
      </c>
    </row>
    <row r="132" spans="11:33" x14ac:dyDescent="0.15">
      <c r="K132" s="382">
        <f t="shared" si="12"/>
        <v>0</v>
      </c>
      <c r="T132" s="395">
        <f t="shared" si="17"/>
        <v>0</v>
      </c>
      <c r="AC132" s="392">
        <f t="shared" si="18"/>
        <v>0</v>
      </c>
      <c r="AD132" s="395">
        <f t="shared" si="13"/>
        <v>0</v>
      </c>
      <c r="AE132" s="395">
        <f t="shared" si="14"/>
        <v>0</v>
      </c>
      <c r="AF132" s="395">
        <f t="shared" si="15"/>
        <v>0</v>
      </c>
      <c r="AG132" s="395">
        <f t="shared" si="16"/>
        <v>0</v>
      </c>
    </row>
    <row r="133" spans="11:33" x14ac:dyDescent="0.15">
      <c r="K133" s="382">
        <f t="shared" si="12"/>
        <v>0</v>
      </c>
      <c r="T133" s="395">
        <f t="shared" si="17"/>
        <v>0</v>
      </c>
      <c r="AC133" s="392">
        <f t="shared" si="18"/>
        <v>0</v>
      </c>
      <c r="AD133" s="395">
        <f t="shared" si="13"/>
        <v>0</v>
      </c>
      <c r="AE133" s="395">
        <f t="shared" si="14"/>
        <v>0</v>
      </c>
      <c r="AF133" s="395">
        <f t="shared" si="15"/>
        <v>0</v>
      </c>
      <c r="AG133" s="395">
        <f t="shared" si="16"/>
        <v>0</v>
      </c>
    </row>
    <row r="134" spans="11:33" ht="12.75" thickBot="1" x14ac:dyDescent="0.2">
      <c r="K134" s="415">
        <f t="shared" si="12"/>
        <v>0</v>
      </c>
      <c r="T134" s="395">
        <f t="shared" si="17"/>
        <v>0</v>
      </c>
      <c r="AC134" s="392">
        <f t="shared" si="18"/>
        <v>0</v>
      </c>
      <c r="AD134" s="395">
        <f t="shared" si="13"/>
        <v>0</v>
      </c>
      <c r="AE134" s="395">
        <f t="shared" si="14"/>
        <v>0</v>
      </c>
      <c r="AF134" s="395">
        <f t="shared" si="15"/>
        <v>0</v>
      </c>
      <c r="AG134" s="395">
        <f t="shared" si="16"/>
        <v>0</v>
      </c>
    </row>
    <row r="135" spans="11:33" x14ac:dyDescent="0.15">
      <c r="K135" s="382">
        <f t="shared" si="12"/>
        <v>0</v>
      </c>
      <c r="T135" s="395">
        <f t="shared" si="17"/>
        <v>0</v>
      </c>
      <c r="AC135" s="392">
        <f t="shared" si="18"/>
        <v>0</v>
      </c>
      <c r="AD135" s="395">
        <f t="shared" si="13"/>
        <v>0</v>
      </c>
      <c r="AE135" s="395">
        <f t="shared" si="14"/>
        <v>0</v>
      </c>
      <c r="AF135" s="395">
        <f t="shared" si="15"/>
        <v>0</v>
      </c>
      <c r="AG135" s="395">
        <f t="shared" si="16"/>
        <v>0</v>
      </c>
    </row>
    <row r="136" spans="11:33" x14ac:dyDescent="0.15">
      <c r="K136" s="382">
        <f t="shared" si="12"/>
        <v>0</v>
      </c>
      <c r="T136" s="395">
        <f t="shared" si="17"/>
        <v>0</v>
      </c>
      <c r="AC136" s="392">
        <f t="shared" si="18"/>
        <v>0</v>
      </c>
      <c r="AD136" s="395">
        <f t="shared" si="13"/>
        <v>0</v>
      </c>
      <c r="AE136" s="395">
        <f t="shared" si="14"/>
        <v>0</v>
      </c>
      <c r="AF136" s="395">
        <f t="shared" si="15"/>
        <v>0</v>
      </c>
      <c r="AG136" s="395">
        <f t="shared" si="16"/>
        <v>0</v>
      </c>
    </row>
    <row r="137" spans="11:33" x14ac:dyDescent="0.15">
      <c r="K137" s="382">
        <f t="shared" si="12"/>
        <v>0</v>
      </c>
      <c r="T137" s="395">
        <f t="shared" si="17"/>
        <v>0</v>
      </c>
      <c r="AC137" s="392">
        <f t="shared" si="18"/>
        <v>0</v>
      </c>
      <c r="AD137" s="395">
        <f t="shared" si="13"/>
        <v>0</v>
      </c>
      <c r="AE137" s="395">
        <f t="shared" si="14"/>
        <v>0</v>
      </c>
      <c r="AF137" s="395">
        <f t="shared" si="15"/>
        <v>0</v>
      </c>
      <c r="AG137" s="395">
        <f t="shared" si="16"/>
        <v>0</v>
      </c>
    </row>
    <row r="138" spans="11:33" ht="12.75" thickBot="1" x14ac:dyDescent="0.2">
      <c r="K138" s="415">
        <f t="shared" si="12"/>
        <v>0</v>
      </c>
      <c r="T138" s="395">
        <f t="shared" si="17"/>
        <v>0</v>
      </c>
      <c r="AC138" s="392">
        <f t="shared" si="18"/>
        <v>0</v>
      </c>
      <c r="AD138" s="395">
        <f t="shared" si="13"/>
        <v>0</v>
      </c>
      <c r="AE138" s="395">
        <f t="shared" si="14"/>
        <v>0</v>
      </c>
      <c r="AF138" s="395">
        <f t="shared" si="15"/>
        <v>0</v>
      </c>
      <c r="AG138" s="395">
        <f t="shared" si="16"/>
        <v>0</v>
      </c>
    </row>
    <row r="139" spans="11:33" x14ac:dyDescent="0.15">
      <c r="K139" s="382">
        <f t="shared" si="12"/>
        <v>0</v>
      </c>
      <c r="T139" s="395">
        <f t="shared" si="17"/>
        <v>0</v>
      </c>
      <c r="AC139" s="392">
        <f t="shared" si="18"/>
        <v>0</v>
      </c>
      <c r="AD139" s="395">
        <f t="shared" si="13"/>
        <v>0</v>
      </c>
      <c r="AE139" s="395">
        <f t="shared" si="14"/>
        <v>0</v>
      </c>
      <c r="AF139" s="395">
        <f t="shared" si="15"/>
        <v>0</v>
      </c>
      <c r="AG139" s="395">
        <f t="shared" si="16"/>
        <v>0</v>
      </c>
    </row>
    <row r="140" spans="11:33" x14ac:dyDescent="0.15">
      <c r="K140" s="382">
        <f t="shared" si="12"/>
        <v>0</v>
      </c>
      <c r="T140" s="395">
        <f t="shared" si="17"/>
        <v>0</v>
      </c>
      <c r="AC140" s="392">
        <f t="shared" si="18"/>
        <v>0</v>
      </c>
      <c r="AD140" s="395">
        <f t="shared" si="13"/>
        <v>0</v>
      </c>
      <c r="AE140" s="395">
        <f t="shared" si="14"/>
        <v>0</v>
      </c>
      <c r="AF140" s="395">
        <f t="shared" si="15"/>
        <v>0</v>
      </c>
      <c r="AG140" s="395">
        <f t="shared" si="16"/>
        <v>0</v>
      </c>
    </row>
    <row r="141" spans="11:33" x14ac:dyDescent="0.15">
      <c r="K141" s="382">
        <f t="shared" si="12"/>
        <v>0</v>
      </c>
      <c r="T141" s="395">
        <f t="shared" si="17"/>
        <v>0</v>
      </c>
      <c r="AC141" s="392">
        <f t="shared" si="18"/>
        <v>0</v>
      </c>
      <c r="AD141" s="395">
        <f t="shared" si="13"/>
        <v>0</v>
      </c>
      <c r="AE141" s="395">
        <f t="shared" si="14"/>
        <v>0</v>
      </c>
      <c r="AF141" s="395">
        <f t="shared" si="15"/>
        <v>0</v>
      </c>
      <c r="AG141" s="395">
        <f t="shared" si="16"/>
        <v>0</v>
      </c>
    </row>
    <row r="142" spans="11:33" ht="12.75" thickBot="1" x14ac:dyDescent="0.2">
      <c r="K142" s="415">
        <f t="shared" si="12"/>
        <v>0</v>
      </c>
      <c r="T142" s="395">
        <f t="shared" si="17"/>
        <v>0</v>
      </c>
      <c r="AC142" s="392">
        <f t="shared" si="18"/>
        <v>0</v>
      </c>
      <c r="AD142" s="395">
        <f t="shared" si="13"/>
        <v>0</v>
      </c>
      <c r="AE142" s="395">
        <f t="shared" si="14"/>
        <v>0</v>
      </c>
      <c r="AF142" s="395">
        <f t="shared" si="15"/>
        <v>0</v>
      </c>
      <c r="AG142" s="395">
        <f t="shared" si="16"/>
        <v>0</v>
      </c>
    </row>
    <row r="143" spans="11:33" x14ac:dyDescent="0.15">
      <c r="K143" s="382">
        <f t="shared" ref="K143:K206" si="19">G143*I143</f>
        <v>0</v>
      </c>
      <c r="T143" s="395">
        <f t="shared" si="17"/>
        <v>0</v>
      </c>
      <c r="AC143" s="392">
        <f t="shared" si="18"/>
        <v>0</v>
      </c>
      <c r="AD143" s="395">
        <f t="shared" si="13"/>
        <v>0</v>
      </c>
      <c r="AE143" s="395">
        <f t="shared" si="14"/>
        <v>0</v>
      </c>
      <c r="AF143" s="395">
        <f t="shared" si="15"/>
        <v>0</v>
      </c>
      <c r="AG143" s="395">
        <f t="shared" si="16"/>
        <v>0</v>
      </c>
    </row>
    <row r="144" spans="11:33" x14ac:dyDescent="0.15">
      <c r="K144" s="382">
        <f t="shared" si="19"/>
        <v>0</v>
      </c>
      <c r="T144" s="395">
        <f t="shared" si="17"/>
        <v>0</v>
      </c>
      <c r="AC144" s="392">
        <f t="shared" si="18"/>
        <v>0</v>
      </c>
      <c r="AD144" s="395">
        <f t="shared" ref="AD144:AD207" si="20">G144*Z144</f>
        <v>0</v>
      </c>
      <c r="AE144" s="395">
        <f t="shared" ref="AE144:AE207" si="21">G144*AA144</f>
        <v>0</v>
      </c>
      <c r="AF144" s="395">
        <f t="shared" ref="AF144:AF207" si="22">G144*AB144</f>
        <v>0</v>
      </c>
      <c r="AG144" s="395">
        <f t="shared" ref="AG144:AG207" si="23">AD144+AE144+AF144</f>
        <v>0</v>
      </c>
    </row>
    <row r="145" spans="11:33" x14ac:dyDescent="0.15">
      <c r="K145" s="382">
        <f t="shared" si="19"/>
        <v>0</v>
      </c>
      <c r="T145" s="395">
        <f t="shared" ref="T145:T208" si="24">K145+Q145+S145</f>
        <v>0</v>
      </c>
      <c r="AC145" s="392">
        <f t="shared" ref="AC145:AC208" si="25">Z145+AA145+AB145</f>
        <v>0</v>
      </c>
      <c r="AD145" s="395">
        <f t="shared" si="20"/>
        <v>0</v>
      </c>
      <c r="AE145" s="395">
        <f t="shared" si="21"/>
        <v>0</v>
      </c>
      <c r="AF145" s="395">
        <f t="shared" si="22"/>
        <v>0</v>
      </c>
      <c r="AG145" s="395">
        <f t="shared" si="23"/>
        <v>0</v>
      </c>
    </row>
    <row r="146" spans="11:33" ht="12.75" thickBot="1" x14ac:dyDescent="0.2">
      <c r="K146" s="415">
        <f t="shared" si="19"/>
        <v>0</v>
      </c>
      <c r="T146" s="395">
        <f t="shared" si="24"/>
        <v>0</v>
      </c>
      <c r="AC146" s="392">
        <f t="shared" si="25"/>
        <v>0</v>
      </c>
      <c r="AD146" s="395">
        <f t="shared" si="20"/>
        <v>0</v>
      </c>
      <c r="AE146" s="395">
        <f t="shared" si="21"/>
        <v>0</v>
      </c>
      <c r="AF146" s="395">
        <f t="shared" si="22"/>
        <v>0</v>
      </c>
      <c r="AG146" s="395">
        <f t="shared" si="23"/>
        <v>0</v>
      </c>
    </row>
    <row r="147" spans="11:33" x14ac:dyDescent="0.15">
      <c r="K147" s="382">
        <f t="shared" si="19"/>
        <v>0</v>
      </c>
      <c r="T147" s="395">
        <f t="shared" si="24"/>
        <v>0</v>
      </c>
      <c r="AC147" s="392">
        <f t="shared" si="25"/>
        <v>0</v>
      </c>
      <c r="AD147" s="395">
        <f t="shared" si="20"/>
        <v>0</v>
      </c>
      <c r="AE147" s="395">
        <f t="shared" si="21"/>
        <v>0</v>
      </c>
      <c r="AF147" s="395">
        <f t="shared" si="22"/>
        <v>0</v>
      </c>
      <c r="AG147" s="395">
        <f t="shared" si="23"/>
        <v>0</v>
      </c>
    </row>
    <row r="148" spans="11:33" x14ac:dyDescent="0.15">
      <c r="K148" s="382">
        <f t="shared" si="19"/>
        <v>0</v>
      </c>
      <c r="T148" s="395">
        <f t="shared" si="24"/>
        <v>0</v>
      </c>
      <c r="AC148" s="392">
        <f t="shared" si="25"/>
        <v>0</v>
      </c>
      <c r="AD148" s="395">
        <f t="shared" si="20"/>
        <v>0</v>
      </c>
      <c r="AE148" s="395">
        <f t="shared" si="21"/>
        <v>0</v>
      </c>
      <c r="AF148" s="395">
        <f t="shared" si="22"/>
        <v>0</v>
      </c>
      <c r="AG148" s="395">
        <f t="shared" si="23"/>
        <v>0</v>
      </c>
    </row>
    <row r="149" spans="11:33" x14ac:dyDescent="0.15">
      <c r="K149" s="382">
        <f t="shared" si="19"/>
        <v>0</v>
      </c>
      <c r="T149" s="395">
        <f t="shared" si="24"/>
        <v>0</v>
      </c>
      <c r="AC149" s="392">
        <f t="shared" si="25"/>
        <v>0</v>
      </c>
      <c r="AD149" s="395">
        <f t="shared" si="20"/>
        <v>0</v>
      </c>
      <c r="AE149" s="395">
        <f t="shared" si="21"/>
        <v>0</v>
      </c>
      <c r="AF149" s="395">
        <f t="shared" si="22"/>
        <v>0</v>
      </c>
      <c r="AG149" s="395">
        <f t="shared" si="23"/>
        <v>0</v>
      </c>
    </row>
    <row r="150" spans="11:33" ht="12.75" thickBot="1" x14ac:dyDescent="0.2">
      <c r="K150" s="415">
        <f t="shared" si="19"/>
        <v>0</v>
      </c>
      <c r="T150" s="395">
        <f t="shared" si="24"/>
        <v>0</v>
      </c>
      <c r="AC150" s="392">
        <f t="shared" si="25"/>
        <v>0</v>
      </c>
      <c r="AD150" s="395">
        <f t="shared" si="20"/>
        <v>0</v>
      </c>
      <c r="AE150" s="395">
        <f t="shared" si="21"/>
        <v>0</v>
      </c>
      <c r="AF150" s="395">
        <f t="shared" si="22"/>
        <v>0</v>
      </c>
      <c r="AG150" s="395">
        <f t="shared" si="23"/>
        <v>0</v>
      </c>
    </row>
    <row r="151" spans="11:33" x14ac:dyDescent="0.15">
      <c r="K151" s="382">
        <f t="shared" si="19"/>
        <v>0</v>
      </c>
      <c r="T151" s="395">
        <f t="shared" si="24"/>
        <v>0</v>
      </c>
      <c r="AC151" s="392">
        <f t="shared" si="25"/>
        <v>0</v>
      </c>
      <c r="AD151" s="395">
        <f t="shared" si="20"/>
        <v>0</v>
      </c>
      <c r="AE151" s="395">
        <f t="shared" si="21"/>
        <v>0</v>
      </c>
      <c r="AF151" s="395">
        <f t="shared" si="22"/>
        <v>0</v>
      </c>
      <c r="AG151" s="395">
        <f t="shared" si="23"/>
        <v>0</v>
      </c>
    </row>
    <row r="152" spans="11:33" x14ac:dyDescent="0.15">
      <c r="K152" s="382">
        <f t="shared" si="19"/>
        <v>0</v>
      </c>
      <c r="T152" s="395">
        <f t="shared" si="24"/>
        <v>0</v>
      </c>
      <c r="AC152" s="392">
        <f t="shared" si="25"/>
        <v>0</v>
      </c>
      <c r="AD152" s="395">
        <f t="shared" si="20"/>
        <v>0</v>
      </c>
      <c r="AE152" s="395">
        <f t="shared" si="21"/>
        <v>0</v>
      </c>
      <c r="AF152" s="395">
        <f t="shared" si="22"/>
        <v>0</v>
      </c>
      <c r="AG152" s="395">
        <f t="shared" si="23"/>
        <v>0</v>
      </c>
    </row>
    <row r="153" spans="11:33" x14ac:dyDescent="0.15">
      <c r="K153" s="382">
        <f t="shared" si="19"/>
        <v>0</v>
      </c>
      <c r="T153" s="395">
        <f t="shared" si="24"/>
        <v>0</v>
      </c>
      <c r="AC153" s="392">
        <f t="shared" si="25"/>
        <v>0</v>
      </c>
      <c r="AD153" s="395">
        <f t="shared" si="20"/>
        <v>0</v>
      </c>
      <c r="AE153" s="395">
        <f t="shared" si="21"/>
        <v>0</v>
      </c>
      <c r="AF153" s="395">
        <f t="shared" si="22"/>
        <v>0</v>
      </c>
      <c r="AG153" s="395">
        <f t="shared" si="23"/>
        <v>0</v>
      </c>
    </row>
    <row r="154" spans="11:33" ht="12.75" thickBot="1" x14ac:dyDescent="0.2">
      <c r="K154" s="415">
        <f t="shared" si="19"/>
        <v>0</v>
      </c>
      <c r="T154" s="395">
        <f t="shared" si="24"/>
        <v>0</v>
      </c>
      <c r="AC154" s="392">
        <f t="shared" si="25"/>
        <v>0</v>
      </c>
      <c r="AD154" s="395">
        <f t="shared" si="20"/>
        <v>0</v>
      </c>
      <c r="AE154" s="395">
        <f t="shared" si="21"/>
        <v>0</v>
      </c>
      <c r="AF154" s="395">
        <f t="shared" si="22"/>
        <v>0</v>
      </c>
      <c r="AG154" s="395">
        <f t="shared" si="23"/>
        <v>0</v>
      </c>
    </row>
    <row r="155" spans="11:33" x14ac:dyDescent="0.15">
      <c r="K155" s="382">
        <f t="shared" si="19"/>
        <v>0</v>
      </c>
      <c r="T155" s="395">
        <f t="shared" si="24"/>
        <v>0</v>
      </c>
      <c r="AC155" s="392">
        <f t="shared" si="25"/>
        <v>0</v>
      </c>
      <c r="AD155" s="395">
        <f t="shared" si="20"/>
        <v>0</v>
      </c>
      <c r="AE155" s="395">
        <f t="shared" si="21"/>
        <v>0</v>
      </c>
      <c r="AF155" s="395">
        <f t="shared" si="22"/>
        <v>0</v>
      </c>
      <c r="AG155" s="395">
        <f t="shared" si="23"/>
        <v>0</v>
      </c>
    </row>
    <row r="156" spans="11:33" x14ac:dyDescent="0.15">
      <c r="K156" s="382">
        <f t="shared" si="19"/>
        <v>0</v>
      </c>
      <c r="T156" s="395">
        <f t="shared" si="24"/>
        <v>0</v>
      </c>
      <c r="AC156" s="392">
        <f t="shared" si="25"/>
        <v>0</v>
      </c>
      <c r="AD156" s="395">
        <f t="shared" si="20"/>
        <v>0</v>
      </c>
      <c r="AE156" s="395">
        <f t="shared" si="21"/>
        <v>0</v>
      </c>
      <c r="AF156" s="395">
        <f t="shared" si="22"/>
        <v>0</v>
      </c>
      <c r="AG156" s="395">
        <f t="shared" si="23"/>
        <v>0</v>
      </c>
    </row>
    <row r="157" spans="11:33" x14ac:dyDescent="0.15">
      <c r="K157" s="382">
        <f t="shared" si="19"/>
        <v>0</v>
      </c>
      <c r="T157" s="395">
        <f t="shared" si="24"/>
        <v>0</v>
      </c>
      <c r="AC157" s="392">
        <f t="shared" si="25"/>
        <v>0</v>
      </c>
      <c r="AD157" s="395">
        <f t="shared" si="20"/>
        <v>0</v>
      </c>
      <c r="AE157" s="395">
        <f t="shared" si="21"/>
        <v>0</v>
      </c>
      <c r="AF157" s="395">
        <f t="shared" si="22"/>
        <v>0</v>
      </c>
      <c r="AG157" s="395">
        <f t="shared" si="23"/>
        <v>0</v>
      </c>
    </row>
    <row r="158" spans="11:33" ht="12.75" thickBot="1" x14ac:dyDescent="0.2">
      <c r="K158" s="415">
        <f t="shared" si="19"/>
        <v>0</v>
      </c>
      <c r="T158" s="395">
        <f t="shared" si="24"/>
        <v>0</v>
      </c>
      <c r="AC158" s="392">
        <f t="shared" si="25"/>
        <v>0</v>
      </c>
      <c r="AD158" s="395">
        <f t="shared" si="20"/>
        <v>0</v>
      </c>
      <c r="AE158" s="395">
        <f t="shared" si="21"/>
        <v>0</v>
      </c>
      <c r="AF158" s="395">
        <f t="shared" si="22"/>
        <v>0</v>
      </c>
      <c r="AG158" s="395">
        <f t="shared" si="23"/>
        <v>0</v>
      </c>
    </row>
    <row r="159" spans="11:33" x14ac:dyDescent="0.15">
      <c r="K159" s="382">
        <f t="shared" si="19"/>
        <v>0</v>
      </c>
      <c r="T159" s="395">
        <f t="shared" si="24"/>
        <v>0</v>
      </c>
      <c r="AC159" s="392">
        <f t="shared" si="25"/>
        <v>0</v>
      </c>
      <c r="AD159" s="395">
        <f t="shared" si="20"/>
        <v>0</v>
      </c>
      <c r="AE159" s="395">
        <f t="shared" si="21"/>
        <v>0</v>
      </c>
      <c r="AF159" s="395">
        <f t="shared" si="22"/>
        <v>0</v>
      </c>
      <c r="AG159" s="395">
        <f t="shared" si="23"/>
        <v>0</v>
      </c>
    </row>
    <row r="160" spans="11:33" x14ac:dyDescent="0.15">
      <c r="K160" s="382">
        <f t="shared" si="19"/>
        <v>0</v>
      </c>
      <c r="T160" s="395">
        <f t="shared" si="24"/>
        <v>0</v>
      </c>
      <c r="AC160" s="392">
        <f t="shared" si="25"/>
        <v>0</v>
      </c>
      <c r="AD160" s="395">
        <f t="shared" si="20"/>
        <v>0</v>
      </c>
      <c r="AE160" s="395">
        <f t="shared" si="21"/>
        <v>0</v>
      </c>
      <c r="AF160" s="395">
        <f t="shared" si="22"/>
        <v>0</v>
      </c>
      <c r="AG160" s="395">
        <f t="shared" si="23"/>
        <v>0</v>
      </c>
    </row>
    <row r="161" spans="11:33" x14ac:dyDescent="0.15">
      <c r="K161" s="382">
        <f t="shared" si="19"/>
        <v>0</v>
      </c>
      <c r="T161" s="395">
        <f t="shared" si="24"/>
        <v>0</v>
      </c>
      <c r="AC161" s="392">
        <f t="shared" si="25"/>
        <v>0</v>
      </c>
      <c r="AD161" s="395">
        <f t="shared" si="20"/>
        <v>0</v>
      </c>
      <c r="AE161" s="395">
        <f t="shared" si="21"/>
        <v>0</v>
      </c>
      <c r="AF161" s="395">
        <f t="shared" si="22"/>
        <v>0</v>
      </c>
      <c r="AG161" s="395">
        <f t="shared" si="23"/>
        <v>0</v>
      </c>
    </row>
    <row r="162" spans="11:33" ht="12.75" thickBot="1" x14ac:dyDescent="0.2">
      <c r="K162" s="415">
        <f t="shared" si="19"/>
        <v>0</v>
      </c>
      <c r="T162" s="395">
        <f t="shared" si="24"/>
        <v>0</v>
      </c>
      <c r="AC162" s="392">
        <f t="shared" si="25"/>
        <v>0</v>
      </c>
      <c r="AD162" s="395">
        <f t="shared" si="20"/>
        <v>0</v>
      </c>
      <c r="AE162" s="395">
        <f t="shared" si="21"/>
        <v>0</v>
      </c>
      <c r="AF162" s="395">
        <f t="shared" si="22"/>
        <v>0</v>
      </c>
      <c r="AG162" s="395">
        <f t="shared" si="23"/>
        <v>0</v>
      </c>
    </row>
    <row r="163" spans="11:33" x14ac:dyDescent="0.15">
      <c r="K163" s="382">
        <f t="shared" si="19"/>
        <v>0</v>
      </c>
      <c r="T163" s="395">
        <f t="shared" si="24"/>
        <v>0</v>
      </c>
      <c r="AC163" s="392">
        <f t="shared" si="25"/>
        <v>0</v>
      </c>
      <c r="AD163" s="395">
        <f t="shared" si="20"/>
        <v>0</v>
      </c>
      <c r="AE163" s="395">
        <f t="shared" si="21"/>
        <v>0</v>
      </c>
      <c r="AF163" s="395">
        <f t="shared" si="22"/>
        <v>0</v>
      </c>
      <c r="AG163" s="395">
        <f t="shared" si="23"/>
        <v>0</v>
      </c>
    </row>
    <row r="164" spans="11:33" x14ac:dyDescent="0.15">
      <c r="K164" s="382">
        <f t="shared" si="19"/>
        <v>0</v>
      </c>
      <c r="T164" s="395">
        <f t="shared" si="24"/>
        <v>0</v>
      </c>
      <c r="AC164" s="392">
        <f t="shared" si="25"/>
        <v>0</v>
      </c>
      <c r="AD164" s="395">
        <f t="shared" si="20"/>
        <v>0</v>
      </c>
      <c r="AE164" s="395">
        <f t="shared" si="21"/>
        <v>0</v>
      </c>
      <c r="AF164" s="395">
        <f t="shared" si="22"/>
        <v>0</v>
      </c>
      <c r="AG164" s="395">
        <f t="shared" si="23"/>
        <v>0</v>
      </c>
    </row>
    <row r="165" spans="11:33" x14ac:dyDescent="0.15">
      <c r="K165" s="382">
        <f t="shared" si="19"/>
        <v>0</v>
      </c>
      <c r="T165" s="395">
        <f t="shared" si="24"/>
        <v>0</v>
      </c>
      <c r="AC165" s="392">
        <f t="shared" si="25"/>
        <v>0</v>
      </c>
      <c r="AD165" s="395">
        <f t="shared" si="20"/>
        <v>0</v>
      </c>
      <c r="AE165" s="395">
        <f t="shared" si="21"/>
        <v>0</v>
      </c>
      <c r="AF165" s="395">
        <f t="shared" si="22"/>
        <v>0</v>
      </c>
      <c r="AG165" s="395">
        <f t="shared" si="23"/>
        <v>0</v>
      </c>
    </row>
    <row r="166" spans="11:33" ht="12.75" thickBot="1" x14ac:dyDescent="0.2">
      <c r="K166" s="415">
        <f t="shared" si="19"/>
        <v>0</v>
      </c>
      <c r="T166" s="395">
        <f t="shared" si="24"/>
        <v>0</v>
      </c>
      <c r="AC166" s="392">
        <f t="shared" si="25"/>
        <v>0</v>
      </c>
      <c r="AD166" s="395">
        <f t="shared" si="20"/>
        <v>0</v>
      </c>
      <c r="AE166" s="395">
        <f t="shared" si="21"/>
        <v>0</v>
      </c>
      <c r="AF166" s="395">
        <f t="shared" si="22"/>
        <v>0</v>
      </c>
      <c r="AG166" s="395">
        <f t="shared" si="23"/>
        <v>0</v>
      </c>
    </row>
    <row r="167" spans="11:33" x14ac:dyDescent="0.15">
      <c r="K167" s="382">
        <f t="shared" si="19"/>
        <v>0</v>
      </c>
      <c r="T167" s="395">
        <f t="shared" si="24"/>
        <v>0</v>
      </c>
      <c r="AC167" s="392">
        <f t="shared" si="25"/>
        <v>0</v>
      </c>
      <c r="AD167" s="395">
        <f t="shared" si="20"/>
        <v>0</v>
      </c>
      <c r="AE167" s="395">
        <f t="shared" si="21"/>
        <v>0</v>
      </c>
      <c r="AF167" s="395">
        <f t="shared" si="22"/>
        <v>0</v>
      </c>
      <c r="AG167" s="395">
        <f t="shared" si="23"/>
        <v>0</v>
      </c>
    </row>
    <row r="168" spans="11:33" x14ac:dyDescent="0.15">
      <c r="K168" s="382">
        <f t="shared" si="19"/>
        <v>0</v>
      </c>
      <c r="T168" s="395">
        <f t="shared" si="24"/>
        <v>0</v>
      </c>
      <c r="AC168" s="392">
        <f t="shared" si="25"/>
        <v>0</v>
      </c>
      <c r="AD168" s="395">
        <f t="shared" si="20"/>
        <v>0</v>
      </c>
      <c r="AE168" s="395">
        <f t="shared" si="21"/>
        <v>0</v>
      </c>
      <c r="AF168" s="395">
        <f t="shared" si="22"/>
        <v>0</v>
      </c>
      <c r="AG168" s="395">
        <f t="shared" si="23"/>
        <v>0</v>
      </c>
    </row>
    <row r="169" spans="11:33" x14ac:dyDescent="0.15">
      <c r="K169" s="382">
        <f t="shared" si="19"/>
        <v>0</v>
      </c>
      <c r="T169" s="395">
        <f t="shared" si="24"/>
        <v>0</v>
      </c>
      <c r="AC169" s="392">
        <f t="shared" si="25"/>
        <v>0</v>
      </c>
      <c r="AD169" s="395">
        <f t="shared" si="20"/>
        <v>0</v>
      </c>
      <c r="AE169" s="395">
        <f t="shared" si="21"/>
        <v>0</v>
      </c>
      <c r="AF169" s="395">
        <f t="shared" si="22"/>
        <v>0</v>
      </c>
      <c r="AG169" s="395">
        <f t="shared" si="23"/>
        <v>0</v>
      </c>
    </row>
    <row r="170" spans="11:33" ht="12.75" thickBot="1" x14ac:dyDescent="0.2">
      <c r="K170" s="415">
        <f t="shared" si="19"/>
        <v>0</v>
      </c>
      <c r="T170" s="395">
        <f t="shared" si="24"/>
        <v>0</v>
      </c>
      <c r="AC170" s="392">
        <f t="shared" si="25"/>
        <v>0</v>
      </c>
      <c r="AD170" s="395">
        <f t="shared" si="20"/>
        <v>0</v>
      </c>
      <c r="AE170" s="395">
        <f t="shared" si="21"/>
        <v>0</v>
      </c>
      <c r="AF170" s="395">
        <f t="shared" si="22"/>
        <v>0</v>
      </c>
      <c r="AG170" s="395">
        <f t="shared" si="23"/>
        <v>0</v>
      </c>
    </row>
    <row r="171" spans="11:33" x14ac:dyDescent="0.15">
      <c r="K171" s="382">
        <f t="shared" si="19"/>
        <v>0</v>
      </c>
      <c r="T171" s="395">
        <f t="shared" si="24"/>
        <v>0</v>
      </c>
      <c r="AC171" s="392">
        <f t="shared" si="25"/>
        <v>0</v>
      </c>
      <c r="AD171" s="395">
        <f t="shared" si="20"/>
        <v>0</v>
      </c>
      <c r="AE171" s="395">
        <f t="shared" si="21"/>
        <v>0</v>
      </c>
      <c r="AF171" s="395">
        <f t="shared" si="22"/>
        <v>0</v>
      </c>
      <c r="AG171" s="395">
        <f t="shared" si="23"/>
        <v>0</v>
      </c>
    </row>
    <row r="172" spans="11:33" x14ac:dyDescent="0.15">
      <c r="K172" s="382">
        <f t="shared" si="19"/>
        <v>0</v>
      </c>
      <c r="T172" s="395">
        <f t="shared" si="24"/>
        <v>0</v>
      </c>
      <c r="AC172" s="392">
        <f t="shared" si="25"/>
        <v>0</v>
      </c>
      <c r="AD172" s="395">
        <f t="shared" si="20"/>
        <v>0</v>
      </c>
      <c r="AE172" s="395">
        <f t="shared" si="21"/>
        <v>0</v>
      </c>
      <c r="AF172" s="395">
        <f t="shared" si="22"/>
        <v>0</v>
      </c>
      <c r="AG172" s="395">
        <f t="shared" si="23"/>
        <v>0</v>
      </c>
    </row>
    <row r="173" spans="11:33" x14ac:dyDescent="0.15">
      <c r="K173" s="382">
        <f t="shared" si="19"/>
        <v>0</v>
      </c>
      <c r="T173" s="395">
        <f t="shared" si="24"/>
        <v>0</v>
      </c>
      <c r="AC173" s="392">
        <f t="shared" si="25"/>
        <v>0</v>
      </c>
      <c r="AD173" s="395">
        <f t="shared" si="20"/>
        <v>0</v>
      </c>
      <c r="AE173" s="395">
        <f t="shared" si="21"/>
        <v>0</v>
      </c>
      <c r="AF173" s="395">
        <f t="shared" si="22"/>
        <v>0</v>
      </c>
      <c r="AG173" s="395">
        <f t="shared" si="23"/>
        <v>0</v>
      </c>
    </row>
    <row r="174" spans="11:33" ht="12.75" thickBot="1" x14ac:dyDescent="0.2">
      <c r="K174" s="415">
        <f t="shared" si="19"/>
        <v>0</v>
      </c>
      <c r="T174" s="395">
        <f t="shared" si="24"/>
        <v>0</v>
      </c>
      <c r="AC174" s="392">
        <f t="shared" si="25"/>
        <v>0</v>
      </c>
      <c r="AD174" s="395">
        <f t="shared" si="20"/>
        <v>0</v>
      </c>
      <c r="AE174" s="395">
        <f t="shared" si="21"/>
        <v>0</v>
      </c>
      <c r="AF174" s="395">
        <f t="shared" si="22"/>
        <v>0</v>
      </c>
      <c r="AG174" s="395">
        <f t="shared" si="23"/>
        <v>0</v>
      </c>
    </row>
    <row r="175" spans="11:33" x14ac:dyDescent="0.15">
      <c r="K175" s="382">
        <f t="shared" si="19"/>
        <v>0</v>
      </c>
      <c r="T175" s="395">
        <f t="shared" si="24"/>
        <v>0</v>
      </c>
      <c r="AC175" s="392">
        <f t="shared" si="25"/>
        <v>0</v>
      </c>
      <c r="AD175" s="395">
        <f t="shared" si="20"/>
        <v>0</v>
      </c>
      <c r="AE175" s="395">
        <f t="shared" si="21"/>
        <v>0</v>
      </c>
      <c r="AF175" s="395">
        <f t="shared" si="22"/>
        <v>0</v>
      </c>
      <c r="AG175" s="395">
        <f t="shared" si="23"/>
        <v>0</v>
      </c>
    </row>
    <row r="176" spans="11:33" x14ac:dyDescent="0.15">
      <c r="K176" s="382">
        <f t="shared" si="19"/>
        <v>0</v>
      </c>
      <c r="T176" s="395">
        <f t="shared" si="24"/>
        <v>0</v>
      </c>
      <c r="AC176" s="392">
        <f t="shared" si="25"/>
        <v>0</v>
      </c>
      <c r="AD176" s="395">
        <f t="shared" si="20"/>
        <v>0</v>
      </c>
      <c r="AE176" s="395">
        <f t="shared" si="21"/>
        <v>0</v>
      </c>
      <c r="AF176" s="395">
        <f t="shared" si="22"/>
        <v>0</v>
      </c>
      <c r="AG176" s="395">
        <f t="shared" si="23"/>
        <v>0</v>
      </c>
    </row>
    <row r="177" spans="11:33" x14ac:dyDescent="0.15">
      <c r="K177" s="382">
        <f t="shared" si="19"/>
        <v>0</v>
      </c>
      <c r="T177" s="395">
        <f t="shared" si="24"/>
        <v>0</v>
      </c>
      <c r="AC177" s="392">
        <f t="shared" si="25"/>
        <v>0</v>
      </c>
      <c r="AD177" s="395">
        <f t="shared" si="20"/>
        <v>0</v>
      </c>
      <c r="AE177" s="395">
        <f t="shared" si="21"/>
        <v>0</v>
      </c>
      <c r="AF177" s="395">
        <f t="shared" si="22"/>
        <v>0</v>
      </c>
      <c r="AG177" s="395">
        <f t="shared" si="23"/>
        <v>0</v>
      </c>
    </row>
    <row r="178" spans="11:33" ht="12.75" thickBot="1" x14ac:dyDescent="0.2">
      <c r="K178" s="415">
        <f t="shared" si="19"/>
        <v>0</v>
      </c>
      <c r="T178" s="395">
        <f t="shared" si="24"/>
        <v>0</v>
      </c>
      <c r="AC178" s="392">
        <f t="shared" si="25"/>
        <v>0</v>
      </c>
      <c r="AD178" s="395">
        <f t="shared" si="20"/>
        <v>0</v>
      </c>
      <c r="AE178" s="395">
        <f t="shared" si="21"/>
        <v>0</v>
      </c>
      <c r="AF178" s="395">
        <f t="shared" si="22"/>
        <v>0</v>
      </c>
      <c r="AG178" s="395">
        <f t="shared" si="23"/>
        <v>0</v>
      </c>
    </row>
    <row r="179" spans="11:33" x14ac:dyDescent="0.15">
      <c r="K179" s="382">
        <f t="shared" si="19"/>
        <v>0</v>
      </c>
      <c r="T179" s="395">
        <f t="shared" si="24"/>
        <v>0</v>
      </c>
      <c r="AC179" s="392">
        <f t="shared" si="25"/>
        <v>0</v>
      </c>
      <c r="AD179" s="395">
        <f t="shared" si="20"/>
        <v>0</v>
      </c>
      <c r="AE179" s="395">
        <f t="shared" si="21"/>
        <v>0</v>
      </c>
      <c r="AF179" s="395">
        <f t="shared" si="22"/>
        <v>0</v>
      </c>
      <c r="AG179" s="395">
        <f t="shared" si="23"/>
        <v>0</v>
      </c>
    </row>
    <row r="180" spans="11:33" x14ac:dyDescent="0.15">
      <c r="K180" s="382">
        <f t="shared" si="19"/>
        <v>0</v>
      </c>
      <c r="T180" s="395">
        <f t="shared" si="24"/>
        <v>0</v>
      </c>
      <c r="AC180" s="392">
        <f t="shared" si="25"/>
        <v>0</v>
      </c>
      <c r="AD180" s="395">
        <f t="shared" si="20"/>
        <v>0</v>
      </c>
      <c r="AE180" s="395">
        <f t="shared" si="21"/>
        <v>0</v>
      </c>
      <c r="AF180" s="395">
        <f t="shared" si="22"/>
        <v>0</v>
      </c>
      <c r="AG180" s="395">
        <f t="shared" si="23"/>
        <v>0</v>
      </c>
    </row>
    <row r="181" spans="11:33" x14ac:dyDescent="0.15">
      <c r="K181" s="382">
        <f t="shared" si="19"/>
        <v>0</v>
      </c>
      <c r="T181" s="395">
        <f t="shared" si="24"/>
        <v>0</v>
      </c>
      <c r="AC181" s="392">
        <f t="shared" si="25"/>
        <v>0</v>
      </c>
      <c r="AD181" s="395">
        <f t="shared" si="20"/>
        <v>0</v>
      </c>
      <c r="AE181" s="395">
        <f t="shared" si="21"/>
        <v>0</v>
      </c>
      <c r="AF181" s="395">
        <f t="shared" si="22"/>
        <v>0</v>
      </c>
      <c r="AG181" s="395">
        <f t="shared" si="23"/>
        <v>0</v>
      </c>
    </row>
    <row r="182" spans="11:33" ht="12.75" thickBot="1" x14ac:dyDescent="0.2">
      <c r="K182" s="415">
        <f t="shared" si="19"/>
        <v>0</v>
      </c>
      <c r="T182" s="395">
        <f t="shared" si="24"/>
        <v>0</v>
      </c>
      <c r="AC182" s="392">
        <f t="shared" si="25"/>
        <v>0</v>
      </c>
      <c r="AD182" s="395">
        <f t="shared" si="20"/>
        <v>0</v>
      </c>
      <c r="AE182" s="395">
        <f t="shared" si="21"/>
        <v>0</v>
      </c>
      <c r="AF182" s="395">
        <f t="shared" si="22"/>
        <v>0</v>
      </c>
      <c r="AG182" s="395">
        <f t="shared" si="23"/>
        <v>0</v>
      </c>
    </row>
    <row r="183" spans="11:33" x14ac:dyDescent="0.15">
      <c r="K183" s="382">
        <f t="shared" si="19"/>
        <v>0</v>
      </c>
      <c r="T183" s="395">
        <f t="shared" si="24"/>
        <v>0</v>
      </c>
      <c r="AC183" s="392">
        <f t="shared" si="25"/>
        <v>0</v>
      </c>
      <c r="AD183" s="395">
        <f t="shared" si="20"/>
        <v>0</v>
      </c>
      <c r="AE183" s="395">
        <f t="shared" si="21"/>
        <v>0</v>
      </c>
      <c r="AF183" s="395">
        <f t="shared" si="22"/>
        <v>0</v>
      </c>
      <c r="AG183" s="395">
        <f t="shared" si="23"/>
        <v>0</v>
      </c>
    </row>
    <row r="184" spans="11:33" x14ac:dyDescent="0.15">
      <c r="K184" s="382">
        <f t="shared" si="19"/>
        <v>0</v>
      </c>
      <c r="T184" s="395">
        <f t="shared" si="24"/>
        <v>0</v>
      </c>
      <c r="AC184" s="392">
        <f t="shared" si="25"/>
        <v>0</v>
      </c>
      <c r="AD184" s="395">
        <f t="shared" si="20"/>
        <v>0</v>
      </c>
      <c r="AE184" s="395">
        <f t="shared" si="21"/>
        <v>0</v>
      </c>
      <c r="AF184" s="395">
        <f t="shared" si="22"/>
        <v>0</v>
      </c>
      <c r="AG184" s="395">
        <f t="shared" si="23"/>
        <v>0</v>
      </c>
    </row>
    <row r="185" spans="11:33" x14ac:dyDescent="0.15">
      <c r="K185" s="382">
        <f t="shared" si="19"/>
        <v>0</v>
      </c>
      <c r="T185" s="395">
        <f t="shared" si="24"/>
        <v>0</v>
      </c>
      <c r="AC185" s="392">
        <f t="shared" si="25"/>
        <v>0</v>
      </c>
      <c r="AD185" s="395">
        <f t="shared" si="20"/>
        <v>0</v>
      </c>
      <c r="AE185" s="395">
        <f t="shared" si="21"/>
        <v>0</v>
      </c>
      <c r="AF185" s="395">
        <f t="shared" si="22"/>
        <v>0</v>
      </c>
      <c r="AG185" s="395">
        <f t="shared" si="23"/>
        <v>0</v>
      </c>
    </row>
    <row r="186" spans="11:33" ht="12.75" thickBot="1" x14ac:dyDescent="0.2">
      <c r="K186" s="415">
        <f t="shared" si="19"/>
        <v>0</v>
      </c>
      <c r="T186" s="395">
        <f t="shared" si="24"/>
        <v>0</v>
      </c>
      <c r="AC186" s="392">
        <f t="shared" si="25"/>
        <v>0</v>
      </c>
      <c r="AD186" s="395">
        <f t="shared" si="20"/>
        <v>0</v>
      </c>
      <c r="AE186" s="395">
        <f t="shared" si="21"/>
        <v>0</v>
      </c>
      <c r="AF186" s="395">
        <f t="shared" si="22"/>
        <v>0</v>
      </c>
      <c r="AG186" s="395">
        <f t="shared" si="23"/>
        <v>0</v>
      </c>
    </row>
    <row r="187" spans="11:33" x14ac:dyDescent="0.15">
      <c r="K187" s="382">
        <f t="shared" si="19"/>
        <v>0</v>
      </c>
      <c r="T187" s="395">
        <f t="shared" si="24"/>
        <v>0</v>
      </c>
      <c r="AC187" s="392">
        <f t="shared" si="25"/>
        <v>0</v>
      </c>
      <c r="AD187" s="395">
        <f t="shared" si="20"/>
        <v>0</v>
      </c>
      <c r="AE187" s="395">
        <f t="shared" si="21"/>
        <v>0</v>
      </c>
      <c r="AF187" s="395">
        <f t="shared" si="22"/>
        <v>0</v>
      </c>
      <c r="AG187" s="395">
        <f t="shared" si="23"/>
        <v>0</v>
      </c>
    </row>
    <row r="188" spans="11:33" x14ac:dyDescent="0.15">
      <c r="K188" s="382">
        <f t="shared" si="19"/>
        <v>0</v>
      </c>
      <c r="T188" s="395">
        <f t="shared" si="24"/>
        <v>0</v>
      </c>
      <c r="AC188" s="392">
        <f t="shared" si="25"/>
        <v>0</v>
      </c>
      <c r="AD188" s="395">
        <f t="shared" si="20"/>
        <v>0</v>
      </c>
      <c r="AE188" s="395">
        <f t="shared" si="21"/>
        <v>0</v>
      </c>
      <c r="AF188" s="395">
        <f t="shared" si="22"/>
        <v>0</v>
      </c>
      <c r="AG188" s="395">
        <f t="shared" si="23"/>
        <v>0</v>
      </c>
    </row>
    <row r="189" spans="11:33" x14ac:dyDescent="0.15">
      <c r="K189" s="382">
        <f t="shared" si="19"/>
        <v>0</v>
      </c>
      <c r="T189" s="395">
        <f t="shared" si="24"/>
        <v>0</v>
      </c>
      <c r="AC189" s="392">
        <f t="shared" si="25"/>
        <v>0</v>
      </c>
      <c r="AD189" s="395">
        <f t="shared" si="20"/>
        <v>0</v>
      </c>
      <c r="AE189" s="395">
        <f t="shared" si="21"/>
        <v>0</v>
      </c>
      <c r="AF189" s="395">
        <f t="shared" si="22"/>
        <v>0</v>
      </c>
      <c r="AG189" s="395">
        <f t="shared" si="23"/>
        <v>0</v>
      </c>
    </row>
    <row r="190" spans="11:33" ht="12.75" thickBot="1" x14ac:dyDescent="0.2">
      <c r="K190" s="415">
        <f t="shared" si="19"/>
        <v>0</v>
      </c>
      <c r="T190" s="395">
        <f t="shared" si="24"/>
        <v>0</v>
      </c>
      <c r="AC190" s="392">
        <f t="shared" si="25"/>
        <v>0</v>
      </c>
      <c r="AD190" s="395">
        <f t="shared" si="20"/>
        <v>0</v>
      </c>
      <c r="AE190" s="395">
        <f t="shared" si="21"/>
        <v>0</v>
      </c>
      <c r="AF190" s="395">
        <f t="shared" si="22"/>
        <v>0</v>
      </c>
      <c r="AG190" s="395">
        <f t="shared" si="23"/>
        <v>0</v>
      </c>
    </row>
    <row r="191" spans="11:33" x14ac:dyDescent="0.15">
      <c r="K191" s="382">
        <f t="shared" si="19"/>
        <v>0</v>
      </c>
      <c r="T191" s="395">
        <f t="shared" si="24"/>
        <v>0</v>
      </c>
      <c r="AC191" s="392">
        <f t="shared" si="25"/>
        <v>0</v>
      </c>
      <c r="AD191" s="395">
        <f t="shared" si="20"/>
        <v>0</v>
      </c>
      <c r="AE191" s="395">
        <f t="shared" si="21"/>
        <v>0</v>
      </c>
      <c r="AF191" s="395">
        <f t="shared" si="22"/>
        <v>0</v>
      </c>
      <c r="AG191" s="395">
        <f t="shared" si="23"/>
        <v>0</v>
      </c>
    </row>
    <row r="192" spans="11:33" x14ac:dyDescent="0.15">
      <c r="K192" s="382">
        <f t="shared" si="19"/>
        <v>0</v>
      </c>
      <c r="T192" s="395">
        <f t="shared" si="24"/>
        <v>0</v>
      </c>
      <c r="AC192" s="392">
        <f t="shared" si="25"/>
        <v>0</v>
      </c>
      <c r="AD192" s="395">
        <f t="shared" si="20"/>
        <v>0</v>
      </c>
      <c r="AE192" s="395">
        <f t="shared" si="21"/>
        <v>0</v>
      </c>
      <c r="AF192" s="395">
        <f t="shared" si="22"/>
        <v>0</v>
      </c>
      <c r="AG192" s="395">
        <f t="shared" si="23"/>
        <v>0</v>
      </c>
    </row>
    <row r="193" spans="11:33" x14ac:dyDescent="0.15">
      <c r="K193" s="382">
        <f t="shared" si="19"/>
        <v>0</v>
      </c>
      <c r="T193" s="395">
        <f t="shared" si="24"/>
        <v>0</v>
      </c>
      <c r="AC193" s="392">
        <f t="shared" si="25"/>
        <v>0</v>
      </c>
      <c r="AD193" s="395">
        <f t="shared" si="20"/>
        <v>0</v>
      </c>
      <c r="AE193" s="395">
        <f t="shared" si="21"/>
        <v>0</v>
      </c>
      <c r="AF193" s="395">
        <f t="shared" si="22"/>
        <v>0</v>
      </c>
      <c r="AG193" s="395">
        <f t="shared" si="23"/>
        <v>0</v>
      </c>
    </row>
    <row r="194" spans="11:33" ht="12.75" thickBot="1" x14ac:dyDescent="0.2">
      <c r="K194" s="415">
        <f t="shared" si="19"/>
        <v>0</v>
      </c>
      <c r="T194" s="395">
        <f t="shared" si="24"/>
        <v>0</v>
      </c>
      <c r="AC194" s="392">
        <f t="shared" si="25"/>
        <v>0</v>
      </c>
      <c r="AD194" s="395">
        <f t="shared" si="20"/>
        <v>0</v>
      </c>
      <c r="AE194" s="395">
        <f t="shared" si="21"/>
        <v>0</v>
      </c>
      <c r="AF194" s="395">
        <f t="shared" si="22"/>
        <v>0</v>
      </c>
      <c r="AG194" s="395">
        <f t="shared" si="23"/>
        <v>0</v>
      </c>
    </row>
    <row r="195" spans="11:33" x14ac:dyDescent="0.15">
      <c r="K195" s="382">
        <f t="shared" si="19"/>
        <v>0</v>
      </c>
      <c r="T195" s="395">
        <f t="shared" si="24"/>
        <v>0</v>
      </c>
      <c r="AC195" s="392">
        <f t="shared" si="25"/>
        <v>0</v>
      </c>
      <c r="AD195" s="395">
        <f t="shared" si="20"/>
        <v>0</v>
      </c>
      <c r="AE195" s="395">
        <f t="shared" si="21"/>
        <v>0</v>
      </c>
      <c r="AF195" s="395">
        <f t="shared" si="22"/>
        <v>0</v>
      </c>
      <c r="AG195" s="395">
        <f t="shared" si="23"/>
        <v>0</v>
      </c>
    </row>
    <row r="196" spans="11:33" x14ac:dyDescent="0.15">
      <c r="K196" s="382">
        <f t="shared" si="19"/>
        <v>0</v>
      </c>
      <c r="T196" s="395">
        <f t="shared" si="24"/>
        <v>0</v>
      </c>
      <c r="AC196" s="392">
        <f t="shared" si="25"/>
        <v>0</v>
      </c>
      <c r="AD196" s="395">
        <f t="shared" si="20"/>
        <v>0</v>
      </c>
      <c r="AE196" s="395">
        <f t="shared" si="21"/>
        <v>0</v>
      </c>
      <c r="AF196" s="395">
        <f t="shared" si="22"/>
        <v>0</v>
      </c>
      <c r="AG196" s="395">
        <f t="shared" si="23"/>
        <v>0</v>
      </c>
    </row>
    <row r="197" spans="11:33" x14ac:dyDescent="0.15">
      <c r="K197" s="382">
        <f t="shared" si="19"/>
        <v>0</v>
      </c>
      <c r="T197" s="395">
        <f t="shared" si="24"/>
        <v>0</v>
      </c>
      <c r="AC197" s="392">
        <f t="shared" si="25"/>
        <v>0</v>
      </c>
      <c r="AD197" s="395">
        <f t="shared" si="20"/>
        <v>0</v>
      </c>
      <c r="AE197" s="395">
        <f t="shared" si="21"/>
        <v>0</v>
      </c>
      <c r="AF197" s="395">
        <f t="shared" si="22"/>
        <v>0</v>
      </c>
      <c r="AG197" s="395">
        <f t="shared" si="23"/>
        <v>0</v>
      </c>
    </row>
    <row r="198" spans="11:33" ht="12.75" thickBot="1" x14ac:dyDescent="0.2">
      <c r="K198" s="415">
        <f t="shared" si="19"/>
        <v>0</v>
      </c>
      <c r="T198" s="395">
        <f t="shared" si="24"/>
        <v>0</v>
      </c>
      <c r="AC198" s="392">
        <f t="shared" si="25"/>
        <v>0</v>
      </c>
      <c r="AD198" s="395">
        <f t="shared" si="20"/>
        <v>0</v>
      </c>
      <c r="AE198" s="395">
        <f t="shared" si="21"/>
        <v>0</v>
      </c>
      <c r="AF198" s="395">
        <f t="shared" si="22"/>
        <v>0</v>
      </c>
      <c r="AG198" s="395">
        <f t="shared" si="23"/>
        <v>0</v>
      </c>
    </row>
    <row r="199" spans="11:33" x14ac:dyDescent="0.15">
      <c r="K199" s="382">
        <f t="shared" si="19"/>
        <v>0</v>
      </c>
      <c r="T199" s="395">
        <f t="shared" si="24"/>
        <v>0</v>
      </c>
      <c r="AC199" s="392">
        <f t="shared" si="25"/>
        <v>0</v>
      </c>
      <c r="AD199" s="395">
        <f t="shared" si="20"/>
        <v>0</v>
      </c>
      <c r="AE199" s="395">
        <f t="shared" si="21"/>
        <v>0</v>
      </c>
      <c r="AF199" s="395">
        <f t="shared" si="22"/>
        <v>0</v>
      </c>
      <c r="AG199" s="395">
        <f t="shared" si="23"/>
        <v>0</v>
      </c>
    </row>
    <row r="200" spans="11:33" x14ac:dyDescent="0.15">
      <c r="K200" s="382">
        <f t="shared" si="19"/>
        <v>0</v>
      </c>
      <c r="T200" s="395">
        <f t="shared" si="24"/>
        <v>0</v>
      </c>
      <c r="AC200" s="392">
        <f t="shared" si="25"/>
        <v>0</v>
      </c>
      <c r="AD200" s="395">
        <f t="shared" si="20"/>
        <v>0</v>
      </c>
      <c r="AE200" s="395">
        <f t="shared" si="21"/>
        <v>0</v>
      </c>
      <c r="AF200" s="395">
        <f t="shared" si="22"/>
        <v>0</v>
      </c>
      <c r="AG200" s="395">
        <f t="shared" si="23"/>
        <v>0</v>
      </c>
    </row>
    <row r="201" spans="11:33" x14ac:dyDescent="0.15">
      <c r="K201" s="382">
        <f t="shared" si="19"/>
        <v>0</v>
      </c>
      <c r="T201" s="395">
        <f t="shared" si="24"/>
        <v>0</v>
      </c>
      <c r="AC201" s="392">
        <f t="shared" si="25"/>
        <v>0</v>
      </c>
      <c r="AD201" s="395">
        <f t="shared" si="20"/>
        <v>0</v>
      </c>
      <c r="AE201" s="395">
        <f t="shared" si="21"/>
        <v>0</v>
      </c>
      <c r="AF201" s="395">
        <f t="shared" si="22"/>
        <v>0</v>
      </c>
      <c r="AG201" s="395">
        <f t="shared" si="23"/>
        <v>0</v>
      </c>
    </row>
    <row r="202" spans="11:33" ht="12.75" thickBot="1" x14ac:dyDescent="0.2">
      <c r="K202" s="415">
        <f t="shared" si="19"/>
        <v>0</v>
      </c>
      <c r="T202" s="395">
        <f t="shared" si="24"/>
        <v>0</v>
      </c>
      <c r="AC202" s="392">
        <f t="shared" si="25"/>
        <v>0</v>
      </c>
      <c r="AD202" s="395">
        <f t="shared" si="20"/>
        <v>0</v>
      </c>
      <c r="AE202" s="395">
        <f t="shared" si="21"/>
        <v>0</v>
      </c>
      <c r="AF202" s="395">
        <f t="shared" si="22"/>
        <v>0</v>
      </c>
      <c r="AG202" s="395">
        <f t="shared" si="23"/>
        <v>0</v>
      </c>
    </row>
    <row r="203" spans="11:33" x14ac:dyDescent="0.15">
      <c r="K203" s="382">
        <f t="shared" si="19"/>
        <v>0</v>
      </c>
      <c r="T203" s="395">
        <f t="shared" si="24"/>
        <v>0</v>
      </c>
      <c r="AC203" s="392">
        <f t="shared" si="25"/>
        <v>0</v>
      </c>
      <c r="AD203" s="395">
        <f t="shared" si="20"/>
        <v>0</v>
      </c>
      <c r="AE203" s="395">
        <f t="shared" si="21"/>
        <v>0</v>
      </c>
      <c r="AF203" s="395">
        <f t="shared" si="22"/>
        <v>0</v>
      </c>
      <c r="AG203" s="395">
        <f t="shared" si="23"/>
        <v>0</v>
      </c>
    </row>
    <row r="204" spans="11:33" x14ac:dyDescent="0.15">
      <c r="K204" s="382">
        <f t="shared" si="19"/>
        <v>0</v>
      </c>
      <c r="T204" s="395">
        <f t="shared" si="24"/>
        <v>0</v>
      </c>
      <c r="AC204" s="392">
        <f t="shared" si="25"/>
        <v>0</v>
      </c>
      <c r="AD204" s="395">
        <f t="shared" si="20"/>
        <v>0</v>
      </c>
      <c r="AE204" s="395">
        <f t="shared" si="21"/>
        <v>0</v>
      </c>
      <c r="AF204" s="395">
        <f t="shared" si="22"/>
        <v>0</v>
      </c>
      <c r="AG204" s="395">
        <f t="shared" si="23"/>
        <v>0</v>
      </c>
    </row>
    <row r="205" spans="11:33" x14ac:dyDescent="0.15">
      <c r="K205" s="382">
        <f t="shared" si="19"/>
        <v>0</v>
      </c>
      <c r="T205" s="395">
        <f t="shared" si="24"/>
        <v>0</v>
      </c>
      <c r="AC205" s="392">
        <f t="shared" si="25"/>
        <v>0</v>
      </c>
      <c r="AD205" s="395">
        <f t="shared" si="20"/>
        <v>0</v>
      </c>
      <c r="AE205" s="395">
        <f t="shared" si="21"/>
        <v>0</v>
      </c>
      <c r="AF205" s="395">
        <f t="shared" si="22"/>
        <v>0</v>
      </c>
      <c r="AG205" s="395">
        <f t="shared" si="23"/>
        <v>0</v>
      </c>
    </row>
    <row r="206" spans="11:33" ht="12.75" thickBot="1" x14ac:dyDescent="0.2">
      <c r="K206" s="415">
        <f t="shared" si="19"/>
        <v>0</v>
      </c>
      <c r="T206" s="395">
        <f t="shared" si="24"/>
        <v>0</v>
      </c>
      <c r="AC206" s="392">
        <f t="shared" si="25"/>
        <v>0</v>
      </c>
      <c r="AD206" s="395">
        <f t="shared" si="20"/>
        <v>0</v>
      </c>
      <c r="AE206" s="395">
        <f t="shared" si="21"/>
        <v>0</v>
      </c>
      <c r="AF206" s="395">
        <f t="shared" si="22"/>
        <v>0</v>
      </c>
      <c r="AG206" s="395">
        <f t="shared" si="23"/>
        <v>0</v>
      </c>
    </row>
    <row r="207" spans="11:33" x14ac:dyDescent="0.15">
      <c r="K207" s="382">
        <f t="shared" ref="K207:K270" si="26">G207*I207</f>
        <v>0</v>
      </c>
      <c r="T207" s="395">
        <f t="shared" si="24"/>
        <v>0</v>
      </c>
      <c r="AC207" s="392">
        <f t="shared" si="25"/>
        <v>0</v>
      </c>
      <c r="AD207" s="395">
        <f t="shared" si="20"/>
        <v>0</v>
      </c>
      <c r="AE207" s="395">
        <f t="shared" si="21"/>
        <v>0</v>
      </c>
      <c r="AF207" s="395">
        <f t="shared" si="22"/>
        <v>0</v>
      </c>
      <c r="AG207" s="395">
        <f t="shared" si="23"/>
        <v>0</v>
      </c>
    </row>
    <row r="208" spans="11:33" x14ac:dyDescent="0.15">
      <c r="K208" s="382">
        <f t="shared" si="26"/>
        <v>0</v>
      </c>
      <c r="T208" s="395">
        <f t="shared" si="24"/>
        <v>0</v>
      </c>
      <c r="AC208" s="392">
        <f t="shared" si="25"/>
        <v>0</v>
      </c>
      <c r="AD208" s="395">
        <f t="shared" ref="AD208:AD271" si="27">G208*Z208</f>
        <v>0</v>
      </c>
      <c r="AE208" s="395">
        <f t="shared" ref="AE208:AE271" si="28">G208*AA208</f>
        <v>0</v>
      </c>
      <c r="AF208" s="395">
        <f t="shared" ref="AF208:AF271" si="29">G208*AB208</f>
        <v>0</v>
      </c>
      <c r="AG208" s="395">
        <f t="shared" ref="AG208:AG271" si="30">AD208+AE208+AF208</f>
        <v>0</v>
      </c>
    </row>
    <row r="209" spans="11:33" x14ac:dyDescent="0.15">
      <c r="K209" s="382">
        <f t="shared" si="26"/>
        <v>0</v>
      </c>
      <c r="T209" s="395">
        <f t="shared" ref="T209:T272" si="31">K209+Q209+S209</f>
        <v>0</v>
      </c>
      <c r="AC209" s="392">
        <f t="shared" ref="AC209:AC272" si="32">Z209+AA209+AB209</f>
        <v>0</v>
      </c>
      <c r="AD209" s="395">
        <f t="shared" si="27"/>
        <v>0</v>
      </c>
      <c r="AE209" s="395">
        <f t="shared" si="28"/>
        <v>0</v>
      </c>
      <c r="AF209" s="395">
        <f t="shared" si="29"/>
        <v>0</v>
      </c>
      <c r="AG209" s="395">
        <f t="shared" si="30"/>
        <v>0</v>
      </c>
    </row>
    <row r="210" spans="11:33" ht="12.75" thickBot="1" x14ac:dyDescent="0.2">
      <c r="K210" s="415">
        <f t="shared" si="26"/>
        <v>0</v>
      </c>
      <c r="T210" s="395">
        <f t="shared" si="31"/>
        <v>0</v>
      </c>
      <c r="AC210" s="392">
        <f t="shared" si="32"/>
        <v>0</v>
      </c>
      <c r="AD210" s="395">
        <f t="shared" si="27"/>
        <v>0</v>
      </c>
      <c r="AE210" s="395">
        <f t="shared" si="28"/>
        <v>0</v>
      </c>
      <c r="AF210" s="395">
        <f t="shared" si="29"/>
        <v>0</v>
      </c>
      <c r="AG210" s="395">
        <f t="shared" si="30"/>
        <v>0</v>
      </c>
    </row>
    <row r="211" spans="11:33" x14ac:dyDescent="0.15">
      <c r="K211" s="382">
        <f t="shared" si="26"/>
        <v>0</v>
      </c>
      <c r="T211" s="395">
        <f t="shared" si="31"/>
        <v>0</v>
      </c>
      <c r="AC211" s="392">
        <f t="shared" si="32"/>
        <v>0</v>
      </c>
      <c r="AD211" s="395">
        <f t="shared" si="27"/>
        <v>0</v>
      </c>
      <c r="AE211" s="395">
        <f t="shared" si="28"/>
        <v>0</v>
      </c>
      <c r="AF211" s="395">
        <f t="shared" si="29"/>
        <v>0</v>
      </c>
      <c r="AG211" s="395">
        <f t="shared" si="30"/>
        <v>0</v>
      </c>
    </row>
    <row r="212" spans="11:33" x14ac:dyDescent="0.15">
      <c r="K212" s="382">
        <f t="shared" si="26"/>
        <v>0</v>
      </c>
      <c r="T212" s="395">
        <f t="shared" si="31"/>
        <v>0</v>
      </c>
      <c r="AC212" s="392">
        <f t="shared" si="32"/>
        <v>0</v>
      </c>
      <c r="AD212" s="395">
        <f t="shared" si="27"/>
        <v>0</v>
      </c>
      <c r="AE212" s="395">
        <f t="shared" si="28"/>
        <v>0</v>
      </c>
      <c r="AF212" s="395">
        <f t="shared" si="29"/>
        <v>0</v>
      </c>
      <c r="AG212" s="395">
        <f t="shared" si="30"/>
        <v>0</v>
      </c>
    </row>
    <row r="213" spans="11:33" x14ac:dyDescent="0.15">
      <c r="K213" s="382">
        <f t="shared" si="26"/>
        <v>0</v>
      </c>
      <c r="T213" s="395">
        <f t="shared" si="31"/>
        <v>0</v>
      </c>
      <c r="AC213" s="392">
        <f t="shared" si="32"/>
        <v>0</v>
      </c>
      <c r="AD213" s="395">
        <f t="shared" si="27"/>
        <v>0</v>
      </c>
      <c r="AE213" s="395">
        <f t="shared" si="28"/>
        <v>0</v>
      </c>
      <c r="AF213" s="395">
        <f t="shared" si="29"/>
        <v>0</v>
      </c>
      <c r="AG213" s="395">
        <f t="shared" si="30"/>
        <v>0</v>
      </c>
    </row>
    <row r="214" spans="11:33" ht="12.75" thickBot="1" x14ac:dyDescent="0.2">
      <c r="K214" s="415">
        <f t="shared" si="26"/>
        <v>0</v>
      </c>
      <c r="T214" s="395">
        <f t="shared" si="31"/>
        <v>0</v>
      </c>
      <c r="AC214" s="392">
        <f t="shared" si="32"/>
        <v>0</v>
      </c>
      <c r="AD214" s="395">
        <f t="shared" si="27"/>
        <v>0</v>
      </c>
      <c r="AE214" s="395">
        <f t="shared" si="28"/>
        <v>0</v>
      </c>
      <c r="AF214" s="395">
        <f t="shared" si="29"/>
        <v>0</v>
      </c>
      <c r="AG214" s="395">
        <f t="shared" si="30"/>
        <v>0</v>
      </c>
    </row>
    <row r="215" spans="11:33" x14ac:dyDescent="0.15">
      <c r="K215" s="382">
        <f t="shared" si="26"/>
        <v>0</v>
      </c>
      <c r="T215" s="395">
        <f t="shared" si="31"/>
        <v>0</v>
      </c>
      <c r="AC215" s="392">
        <f t="shared" si="32"/>
        <v>0</v>
      </c>
      <c r="AD215" s="395">
        <f t="shared" si="27"/>
        <v>0</v>
      </c>
      <c r="AE215" s="395">
        <f t="shared" si="28"/>
        <v>0</v>
      </c>
      <c r="AF215" s="395">
        <f t="shared" si="29"/>
        <v>0</v>
      </c>
      <c r="AG215" s="395">
        <f t="shared" si="30"/>
        <v>0</v>
      </c>
    </row>
    <row r="216" spans="11:33" x14ac:dyDescent="0.15">
      <c r="K216" s="382">
        <f t="shared" si="26"/>
        <v>0</v>
      </c>
      <c r="T216" s="395">
        <f t="shared" si="31"/>
        <v>0</v>
      </c>
      <c r="AC216" s="392">
        <f t="shared" si="32"/>
        <v>0</v>
      </c>
      <c r="AD216" s="395">
        <f t="shared" si="27"/>
        <v>0</v>
      </c>
      <c r="AE216" s="395">
        <f t="shared" si="28"/>
        <v>0</v>
      </c>
      <c r="AF216" s="395">
        <f t="shared" si="29"/>
        <v>0</v>
      </c>
      <c r="AG216" s="395">
        <f t="shared" si="30"/>
        <v>0</v>
      </c>
    </row>
    <row r="217" spans="11:33" x14ac:dyDescent="0.15">
      <c r="K217" s="382">
        <f t="shared" si="26"/>
        <v>0</v>
      </c>
      <c r="T217" s="395">
        <f t="shared" si="31"/>
        <v>0</v>
      </c>
      <c r="AC217" s="392">
        <f t="shared" si="32"/>
        <v>0</v>
      </c>
      <c r="AD217" s="395">
        <f t="shared" si="27"/>
        <v>0</v>
      </c>
      <c r="AE217" s="395">
        <f t="shared" si="28"/>
        <v>0</v>
      </c>
      <c r="AF217" s="395">
        <f t="shared" si="29"/>
        <v>0</v>
      </c>
      <c r="AG217" s="395">
        <f t="shared" si="30"/>
        <v>0</v>
      </c>
    </row>
    <row r="218" spans="11:33" ht="12.75" thickBot="1" x14ac:dyDescent="0.2">
      <c r="K218" s="415">
        <f t="shared" si="26"/>
        <v>0</v>
      </c>
      <c r="T218" s="395">
        <f t="shared" si="31"/>
        <v>0</v>
      </c>
      <c r="AC218" s="392">
        <f t="shared" si="32"/>
        <v>0</v>
      </c>
      <c r="AD218" s="395">
        <f t="shared" si="27"/>
        <v>0</v>
      </c>
      <c r="AE218" s="395">
        <f t="shared" si="28"/>
        <v>0</v>
      </c>
      <c r="AF218" s="395">
        <f t="shared" si="29"/>
        <v>0</v>
      </c>
      <c r="AG218" s="395">
        <f t="shared" si="30"/>
        <v>0</v>
      </c>
    </row>
    <row r="219" spans="11:33" x14ac:dyDescent="0.15">
      <c r="K219" s="382">
        <f t="shared" si="26"/>
        <v>0</v>
      </c>
      <c r="T219" s="395">
        <f t="shared" si="31"/>
        <v>0</v>
      </c>
      <c r="AC219" s="392">
        <f t="shared" si="32"/>
        <v>0</v>
      </c>
      <c r="AD219" s="395">
        <f t="shared" si="27"/>
        <v>0</v>
      </c>
      <c r="AE219" s="395">
        <f t="shared" si="28"/>
        <v>0</v>
      </c>
      <c r="AF219" s="395">
        <f t="shared" si="29"/>
        <v>0</v>
      </c>
      <c r="AG219" s="395">
        <f t="shared" si="30"/>
        <v>0</v>
      </c>
    </row>
    <row r="220" spans="11:33" x14ac:dyDescent="0.15">
      <c r="K220" s="382">
        <f t="shared" si="26"/>
        <v>0</v>
      </c>
      <c r="T220" s="395">
        <f t="shared" si="31"/>
        <v>0</v>
      </c>
      <c r="AC220" s="392">
        <f t="shared" si="32"/>
        <v>0</v>
      </c>
      <c r="AD220" s="395">
        <f t="shared" si="27"/>
        <v>0</v>
      </c>
      <c r="AE220" s="395">
        <f t="shared" si="28"/>
        <v>0</v>
      </c>
      <c r="AF220" s="395">
        <f t="shared" si="29"/>
        <v>0</v>
      </c>
      <c r="AG220" s="395">
        <f t="shared" si="30"/>
        <v>0</v>
      </c>
    </row>
    <row r="221" spans="11:33" x14ac:dyDescent="0.15">
      <c r="K221" s="382">
        <f t="shared" si="26"/>
        <v>0</v>
      </c>
      <c r="T221" s="395">
        <f t="shared" si="31"/>
        <v>0</v>
      </c>
      <c r="AC221" s="392">
        <f t="shared" si="32"/>
        <v>0</v>
      </c>
      <c r="AD221" s="395">
        <f t="shared" si="27"/>
        <v>0</v>
      </c>
      <c r="AE221" s="395">
        <f t="shared" si="28"/>
        <v>0</v>
      </c>
      <c r="AF221" s="395">
        <f t="shared" si="29"/>
        <v>0</v>
      </c>
      <c r="AG221" s="395">
        <f t="shared" si="30"/>
        <v>0</v>
      </c>
    </row>
    <row r="222" spans="11:33" ht="12.75" thickBot="1" x14ac:dyDescent="0.2">
      <c r="K222" s="415">
        <f t="shared" si="26"/>
        <v>0</v>
      </c>
      <c r="T222" s="395">
        <f t="shared" si="31"/>
        <v>0</v>
      </c>
      <c r="AC222" s="392">
        <f t="shared" si="32"/>
        <v>0</v>
      </c>
      <c r="AD222" s="395">
        <f t="shared" si="27"/>
        <v>0</v>
      </c>
      <c r="AE222" s="395">
        <f t="shared" si="28"/>
        <v>0</v>
      </c>
      <c r="AF222" s="395">
        <f t="shared" si="29"/>
        <v>0</v>
      </c>
      <c r="AG222" s="395">
        <f t="shared" si="30"/>
        <v>0</v>
      </c>
    </row>
    <row r="223" spans="11:33" x14ac:dyDescent="0.15">
      <c r="K223" s="382">
        <f t="shared" si="26"/>
        <v>0</v>
      </c>
      <c r="T223" s="395">
        <f t="shared" si="31"/>
        <v>0</v>
      </c>
      <c r="AC223" s="392">
        <f t="shared" si="32"/>
        <v>0</v>
      </c>
      <c r="AD223" s="395">
        <f t="shared" si="27"/>
        <v>0</v>
      </c>
      <c r="AE223" s="395">
        <f t="shared" si="28"/>
        <v>0</v>
      </c>
      <c r="AF223" s="395">
        <f t="shared" si="29"/>
        <v>0</v>
      </c>
      <c r="AG223" s="395">
        <f t="shared" si="30"/>
        <v>0</v>
      </c>
    </row>
    <row r="224" spans="11:33" x14ac:dyDescent="0.15">
      <c r="K224" s="382">
        <f t="shared" si="26"/>
        <v>0</v>
      </c>
      <c r="T224" s="395">
        <f t="shared" si="31"/>
        <v>0</v>
      </c>
      <c r="AC224" s="392">
        <f t="shared" si="32"/>
        <v>0</v>
      </c>
      <c r="AD224" s="395">
        <f t="shared" si="27"/>
        <v>0</v>
      </c>
      <c r="AE224" s="395">
        <f t="shared" si="28"/>
        <v>0</v>
      </c>
      <c r="AF224" s="395">
        <f t="shared" si="29"/>
        <v>0</v>
      </c>
      <c r="AG224" s="395">
        <f t="shared" si="30"/>
        <v>0</v>
      </c>
    </row>
    <row r="225" spans="11:33" x14ac:dyDescent="0.15">
      <c r="K225" s="382">
        <f t="shared" si="26"/>
        <v>0</v>
      </c>
      <c r="T225" s="395">
        <f t="shared" si="31"/>
        <v>0</v>
      </c>
      <c r="AC225" s="392">
        <f t="shared" si="32"/>
        <v>0</v>
      </c>
      <c r="AD225" s="395">
        <f t="shared" si="27"/>
        <v>0</v>
      </c>
      <c r="AE225" s="395">
        <f t="shared" si="28"/>
        <v>0</v>
      </c>
      <c r="AF225" s="395">
        <f t="shared" si="29"/>
        <v>0</v>
      </c>
      <c r="AG225" s="395">
        <f t="shared" si="30"/>
        <v>0</v>
      </c>
    </row>
    <row r="226" spans="11:33" ht="12.75" thickBot="1" x14ac:dyDescent="0.2">
      <c r="K226" s="415">
        <f t="shared" si="26"/>
        <v>0</v>
      </c>
      <c r="T226" s="395">
        <f t="shared" si="31"/>
        <v>0</v>
      </c>
      <c r="AC226" s="392">
        <f t="shared" si="32"/>
        <v>0</v>
      </c>
      <c r="AD226" s="395">
        <f t="shared" si="27"/>
        <v>0</v>
      </c>
      <c r="AE226" s="395">
        <f t="shared" si="28"/>
        <v>0</v>
      </c>
      <c r="AF226" s="395">
        <f t="shared" si="29"/>
        <v>0</v>
      </c>
      <c r="AG226" s="395">
        <f t="shared" si="30"/>
        <v>0</v>
      </c>
    </row>
    <row r="227" spans="11:33" x14ac:dyDescent="0.15">
      <c r="K227" s="382">
        <f t="shared" si="26"/>
        <v>0</v>
      </c>
      <c r="T227" s="395">
        <f t="shared" si="31"/>
        <v>0</v>
      </c>
      <c r="AC227" s="392">
        <f t="shared" si="32"/>
        <v>0</v>
      </c>
      <c r="AD227" s="395">
        <f t="shared" si="27"/>
        <v>0</v>
      </c>
      <c r="AE227" s="395">
        <f t="shared" si="28"/>
        <v>0</v>
      </c>
      <c r="AF227" s="395">
        <f t="shared" si="29"/>
        <v>0</v>
      </c>
      <c r="AG227" s="395">
        <f t="shared" si="30"/>
        <v>0</v>
      </c>
    </row>
    <row r="228" spans="11:33" x14ac:dyDescent="0.15">
      <c r="K228" s="382">
        <f t="shared" si="26"/>
        <v>0</v>
      </c>
      <c r="T228" s="395">
        <f t="shared" si="31"/>
        <v>0</v>
      </c>
      <c r="AC228" s="392">
        <f t="shared" si="32"/>
        <v>0</v>
      </c>
      <c r="AD228" s="395">
        <f t="shared" si="27"/>
        <v>0</v>
      </c>
      <c r="AE228" s="395">
        <f t="shared" si="28"/>
        <v>0</v>
      </c>
      <c r="AF228" s="395">
        <f t="shared" si="29"/>
        <v>0</v>
      </c>
      <c r="AG228" s="395">
        <f t="shared" si="30"/>
        <v>0</v>
      </c>
    </row>
    <row r="229" spans="11:33" x14ac:dyDescent="0.15">
      <c r="K229" s="382">
        <f t="shared" si="26"/>
        <v>0</v>
      </c>
      <c r="T229" s="395">
        <f t="shared" si="31"/>
        <v>0</v>
      </c>
      <c r="AC229" s="392">
        <f t="shared" si="32"/>
        <v>0</v>
      </c>
      <c r="AD229" s="395">
        <f t="shared" si="27"/>
        <v>0</v>
      </c>
      <c r="AE229" s="395">
        <f t="shared" si="28"/>
        <v>0</v>
      </c>
      <c r="AF229" s="395">
        <f t="shared" si="29"/>
        <v>0</v>
      </c>
      <c r="AG229" s="395">
        <f t="shared" si="30"/>
        <v>0</v>
      </c>
    </row>
    <row r="230" spans="11:33" ht="12.75" thickBot="1" x14ac:dyDescent="0.2">
      <c r="K230" s="415">
        <f t="shared" si="26"/>
        <v>0</v>
      </c>
      <c r="T230" s="395">
        <f t="shared" si="31"/>
        <v>0</v>
      </c>
      <c r="AC230" s="392">
        <f t="shared" si="32"/>
        <v>0</v>
      </c>
      <c r="AD230" s="395">
        <f t="shared" si="27"/>
        <v>0</v>
      </c>
      <c r="AE230" s="395">
        <f t="shared" si="28"/>
        <v>0</v>
      </c>
      <c r="AF230" s="395">
        <f t="shared" si="29"/>
        <v>0</v>
      </c>
      <c r="AG230" s="395">
        <f t="shared" si="30"/>
        <v>0</v>
      </c>
    </row>
    <row r="231" spans="11:33" x14ac:dyDescent="0.15">
      <c r="K231" s="382">
        <f t="shared" si="26"/>
        <v>0</v>
      </c>
      <c r="T231" s="395">
        <f t="shared" si="31"/>
        <v>0</v>
      </c>
      <c r="AC231" s="392">
        <f t="shared" si="32"/>
        <v>0</v>
      </c>
      <c r="AD231" s="395">
        <f t="shared" si="27"/>
        <v>0</v>
      </c>
      <c r="AE231" s="395">
        <f t="shared" si="28"/>
        <v>0</v>
      </c>
      <c r="AF231" s="395">
        <f t="shared" si="29"/>
        <v>0</v>
      </c>
      <c r="AG231" s="395">
        <f t="shared" si="30"/>
        <v>0</v>
      </c>
    </row>
    <row r="232" spans="11:33" x14ac:dyDescent="0.15">
      <c r="K232" s="382">
        <f t="shared" si="26"/>
        <v>0</v>
      </c>
      <c r="T232" s="395">
        <f t="shared" si="31"/>
        <v>0</v>
      </c>
      <c r="AC232" s="392">
        <f t="shared" si="32"/>
        <v>0</v>
      </c>
      <c r="AD232" s="395">
        <f t="shared" si="27"/>
        <v>0</v>
      </c>
      <c r="AE232" s="395">
        <f t="shared" si="28"/>
        <v>0</v>
      </c>
      <c r="AF232" s="395">
        <f t="shared" si="29"/>
        <v>0</v>
      </c>
      <c r="AG232" s="395">
        <f t="shared" si="30"/>
        <v>0</v>
      </c>
    </row>
    <row r="233" spans="11:33" x14ac:dyDescent="0.15">
      <c r="K233" s="382">
        <f t="shared" si="26"/>
        <v>0</v>
      </c>
      <c r="T233" s="395">
        <f t="shared" si="31"/>
        <v>0</v>
      </c>
      <c r="AC233" s="392">
        <f t="shared" si="32"/>
        <v>0</v>
      </c>
      <c r="AD233" s="395">
        <f t="shared" si="27"/>
        <v>0</v>
      </c>
      <c r="AE233" s="395">
        <f t="shared" si="28"/>
        <v>0</v>
      </c>
      <c r="AF233" s="395">
        <f t="shared" si="29"/>
        <v>0</v>
      </c>
      <c r="AG233" s="395">
        <f t="shared" si="30"/>
        <v>0</v>
      </c>
    </row>
    <row r="234" spans="11:33" ht="12.75" thickBot="1" x14ac:dyDescent="0.2">
      <c r="K234" s="415">
        <f t="shared" si="26"/>
        <v>0</v>
      </c>
      <c r="T234" s="395">
        <f t="shared" si="31"/>
        <v>0</v>
      </c>
      <c r="AC234" s="392">
        <f t="shared" si="32"/>
        <v>0</v>
      </c>
      <c r="AD234" s="395">
        <f t="shared" si="27"/>
        <v>0</v>
      </c>
      <c r="AE234" s="395">
        <f t="shared" si="28"/>
        <v>0</v>
      </c>
      <c r="AF234" s="395">
        <f t="shared" si="29"/>
        <v>0</v>
      </c>
      <c r="AG234" s="395">
        <f t="shared" si="30"/>
        <v>0</v>
      </c>
    </row>
    <row r="235" spans="11:33" x14ac:dyDescent="0.15">
      <c r="K235" s="382">
        <f t="shared" si="26"/>
        <v>0</v>
      </c>
      <c r="T235" s="395">
        <f t="shared" si="31"/>
        <v>0</v>
      </c>
      <c r="AC235" s="392">
        <f t="shared" si="32"/>
        <v>0</v>
      </c>
      <c r="AD235" s="395">
        <f t="shared" si="27"/>
        <v>0</v>
      </c>
      <c r="AE235" s="395">
        <f t="shared" si="28"/>
        <v>0</v>
      </c>
      <c r="AF235" s="395">
        <f t="shared" si="29"/>
        <v>0</v>
      </c>
      <c r="AG235" s="395">
        <f t="shared" si="30"/>
        <v>0</v>
      </c>
    </row>
    <row r="236" spans="11:33" x14ac:dyDescent="0.15">
      <c r="K236" s="382">
        <f t="shared" si="26"/>
        <v>0</v>
      </c>
      <c r="T236" s="395">
        <f t="shared" si="31"/>
        <v>0</v>
      </c>
      <c r="AC236" s="392">
        <f t="shared" si="32"/>
        <v>0</v>
      </c>
      <c r="AD236" s="395">
        <f t="shared" si="27"/>
        <v>0</v>
      </c>
      <c r="AE236" s="395">
        <f t="shared" si="28"/>
        <v>0</v>
      </c>
      <c r="AF236" s="395">
        <f t="shared" si="29"/>
        <v>0</v>
      </c>
      <c r="AG236" s="395">
        <f t="shared" si="30"/>
        <v>0</v>
      </c>
    </row>
    <row r="237" spans="11:33" x14ac:dyDescent="0.15">
      <c r="K237" s="382">
        <f t="shared" si="26"/>
        <v>0</v>
      </c>
      <c r="T237" s="395">
        <f t="shared" si="31"/>
        <v>0</v>
      </c>
      <c r="AC237" s="392">
        <f t="shared" si="32"/>
        <v>0</v>
      </c>
      <c r="AD237" s="395">
        <f t="shared" si="27"/>
        <v>0</v>
      </c>
      <c r="AE237" s="395">
        <f t="shared" si="28"/>
        <v>0</v>
      </c>
      <c r="AF237" s="395">
        <f t="shared" si="29"/>
        <v>0</v>
      </c>
      <c r="AG237" s="395">
        <f t="shared" si="30"/>
        <v>0</v>
      </c>
    </row>
    <row r="238" spans="11:33" ht="12.75" thickBot="1" x14ac:dyDescent="0.2">
      <c r="K238" s="415">
        <f t="shared" si="26"/>
        <v>0</v>
      </c>
      <c r="T238" s="395">
        <f t="shared" si="31"/>
        <v>0</v>
      </c>
      <c r="AC238" s="392">
        <f t="shared" si="32"/>
        <v>0</v>
      </c>
      <c r="AD238" s="395">
        <f t="shared" si="27"/>
        <v>0</v>
      </c>
      <c r="AE238" s="395">
        <f t="shared" si="28"/>
        <v>0</v>
      </c>
      <c r="AF238" s="395">
        <f t="shared" si="29"/>
        <v>0</v>
      </c>
      <c r="AG238" s="395">
        <f t="shared" si="30"/>
        <v>0</v>
      </c>
    </row>
    <row r="239" spans="11:33" x14ac:dyDescent="0.15">
      <c r="K239" s="382">
        <f t="shared" si="26"/>
        <v>0</v>
      </c>
      <c r="T239" s="395">
        <f t="shared" si="31"/>
        <v>0</v>
      </c>
      <c r="AC239" s="392">
        <f t="shared" si="32"/>
        <v>0</v>
      </c>
      <c r="AD239" s="395">
        <f t="shared" si="27"/>
        <v>0</v>
      </c>
      <c r="AE239" s="395">
        <f t="shared" si="28"/>
        <v>0</v>
      </c>
      <c r="AF239" s="395">
        <f t="shared" si="29"/>
        <v>0</v>
      </c>
      <c r="AG239" s="395">
        <f t="shared" si="30"/>
        <v>0</v>
      </c>
    </row>
    <row r="240" spans="11:33" x14ac:dyDescent="0.15">
      <c r="K240" s="382">
        <f t="shared" si="26"/>
        <v>0</v>
      </c>
      <c r="T240" s="395">
        <f t="shared" si="31"/>
        <v>0</v>
      </c>
      <c r="AC240" s="392">
        <f t="shared" si="32"/>
        <v>0</v>
      </c>
      <c r="AD240" s="395">
        <f t="shared" si="27"/>
        <v>0</v>
      </c>
      <c r="AE240" s="395">
        <f t="shared" si="28"/>
        <v>0</v>
      </c>
      <c r="AF240" s="395">
        <f t="shared" si="29"/>
        <v>0</v>
      </c>
      <c r="AG240" s="395">
        <f t="shared" si="30"/>
        <v>0</v>
      </c>
    </row>
    <row r="241" spans="11:33" x14ac:dyDescent="0.15">
      <c r="K241" s="382">
        <f t="shared" si="26"/>
        <v>0</v>
      </c>
      <c r="T241" s="395">
        <f t="shared" si="31"/>
        <v>0</v>
      </c>
      <c r="AC241" s="392">
        <f t="shared" si="32"/>
        <v>0</v>
      </c>
      <c r="AD241" s="395">
        <f t="shared" si="27"/>
        <v>0</v>
      </c>
      <c r="AE241" s="395">
        <f t="shared" si="28"/>
        <v>0</v>
      </c>
      <c r="AF241" s="395">
        <f t="shared" si="29"/>
        <v>0</v>
      </c>
      <c r="AG241" s="395">
        <f t="shared" si="30"/>
        <v>0</v>
      </c>
    </row>
    <row r="242" spans="11:33" ht="12.75" thickBot="1" x14ac:dyDescent="0.2">
      <c r="K242" s="415">
        <f t="shared" si="26"/>
        <v>0</v>
      </c>
      <c r="T242" s="395">
        <f t="shared" si="31"/>
        <v>0</v>
      </c>
      <c r="AC242" s="392">
        <f t="shared" si="32"/>
        <v>0</v>
      </c>
      <c r="AD242" s="395">
        <f t="shared" si="27"/>
        <v>0</v>
      </c>
      <c r="AE242" s="395">
        <f t="shared" si="28"/>
        <v>0</v>
      </c>
      <c r="AF242" s="395">
        <f t="shared" si="29"/>
        <v>0</v>
      </c>
      <c r="AG242" s="395">
        <f t="shared" si="30"/>
        <v>0</v>
      </c>
    </row>
    <row r="243" spans="11:33" x14ac:dyDescent="0.15">
      <c r="K243" s="382">
        <f t="shared" si="26"/>
        <v>0</v>
      </c>
      <c r="T243" s="395">
        <f t="shared" si="31"/>
        <v>0</v>
      </c>
      <c r="AC243" s="392">
        <f t="shared" si="32"/>
        <v>0</v>
      </c>
      <c r="AD243" s="395">
        <f t="shared" si="27"/>
        <v>0</v>
      </c>
      <c r="AE243" s="395">
        <f t="shared" si="28"/>
        <v>0</v>
      </c>
      <c r="AF243" s="395">
        <f t="shared" si="29"/>
        <v>0</v>
      </c>
      <c r="AG243" s="395">
        <f t="shared" si="30"/>
        <v>0</v>
      </c>
    </row>
    <row r="244" spans="11:33" x14ac:dyDescent="0.15">
      <c r="K244" s="382">
        <f t="shared" si="26"/>
        <v>0</v>
      </c>
      <c r="T244" s="395">
        <f t="shared" si="31"/>
        <v>0</v>
      </c>
      <c r="AC244" s="392">
        <f t="shared" si="32"/>
        <v>0</v>
      </c>
      <c r="AD244" s="395">
        <f t="shared" si="27"/>
        <v>0</v>
      </c>
      <c r="AE244" s="395">
        <f t="shared" si="28"/>
        <v>0</v>
      </c>
      <c r="AF244" s="395">
        <f t="shared" si="29"/>
        <v>0</v>
      </c>
      <c r="AG244" s="395">
        <f t="shared" si="30"/>
        <v>0</v>
      </c>
    </row>
    <row r="245" spans="11:33" x14ac:dyDescent="0.15">
      <c r="K245" s="382">
        <f t="shared" si="26"/>
        <v>0</v>
      </c>
      <c r="T245" s="395">
        <f t="shared" si="31"/>
        <v>0</v>
      </c>
      <c r="AC245" s="392">
        <f t="shared" si="32"/>
        <v>0</v>
      </c>
      <c r="AD245" s="395">
        <f t="shared" si="27"/>
        <v>0</v>
      </c>
      <c r="AE245" s="395">
        <f t="shared" si="28"/>
        <v>0</v>
      </c>
      <c r="AF245" s="395">
        <f t="shared" si="29"/>
        <v>0</v>
      </c>
      <c r="AG245" s="395">
        <f t="shared" si="30"/>
        <v>0</v>
      </c>
    </row>
    <row r="246" spans="11:33" ht="12.75" thickBot="1" x14ac:dyDescent="0.2">
      <c r="K246" s="415">
        <f t="shared" si="26"/>
        <v>0</v>
      </c>
      <c r="T246" s="395">
        <f t="shared" si="31"/>
        <v>0</v>
      </c>
      <c r="AC246" s="392">
        <f t="shared" si="32"/>
        <v>0</v>
      </c>
      <c r="AD246" s="395">
        <f t="shared" si="27"/>
        <v>0</v>
      </c>
      <c r="AE246" s="395">
        <f t="shared" si="28"/>
        <v>0</v>
      </c>
      <c r="AF246" s="395">
        <f t="shared" si="29"/>
        <v>0</v>
      </c>
      <c r="AG246" s="395">
        <f t="shared" si="30"/>
        <v>0</v>
      </c>
    </row>
    <row r="247" spans="11:33" x14ac:dyDescent="0.15">
      <c r="K247" s="382">
        <f t="shared" si="26"/>
        <v>0</v>
      </c>
      <c r="T247" s="395">
        <f t="shared" si="31"/>
        <v>0</v>
      </c>
      <c r="AC247" s="392">
        <f t="shared" si="32"/>
        <v>0</v>
      </c>
      <c r="AD247" s="395">
        <f t="shared" si="27"/>
        <v>0</v>
      </c>
      <c r="AE247" s="395">
        <f t="shared" si="28"/>
        <v>0</v>
      </c>
      <c r="AF247" s="395">
        <f t="shared" si="29"/>
        <v>0</v>
      </c>
      <c r="AG247" s="395">
        <f t="shared" si="30"/>
        <v>0</v>
      </c>
    </row>
    <row r="248" spans="11:33" x14ac:dyDescent="0.15">
      <c r="K248" s="382">
        <f t="shared" si="26"/>
        <v>0</v>
      </c>
      <c r="T248" s="395">
        <f t="shared" si="31"/>
        <v>0</v>
      </c>
      <c r="AC248" s="392">
        <f t="shared" si="32"/>
        <v>0</v>
      </c>
      <c r="AD248" s="395">
        <f t="shared" si="27"/>
        <v>0</v>
      </c>
      <c r="AE248" s="395">
        <f t="shared" si="28"/>
        <v>0</v>
      </c>
      <c r="AF248" s="395">
        <f t="shared" si="29"/>
        <v>0</v>
      </c>
      <c r="AG248" s="395">
        <f t="shared" si="30"/>
        <v>0</v>
      </c>
    </row>
    <row r="249" spans="11:33" x14ac:dyDescent="0.15">
      <c r="K249" s="382">
        <f t="shared" si="26"/>
        <v>0</v>
      </c>
      <c r="T249" s="395">
        <f t="shared" si="31"/>
        <v>0</v>
      </c>
      <c r="AC249" s="392">
        <f t="shared" si="32"/>
        <v>0</v>
      </c>
      <c r="AD249" s="395">
        <f t="shared" si="27"/>
        <v>0</v>
      </c>
      <c r="AE249" s="395">
        <f t="shared" si="28"/>
        <v>0</v>
      </c>
      <c r="AF249" s="395">
        <f t="shared" si="29"/>
        <v>0</v>
      </c>
      <c r="AG249" s="395">
        <f t="shared" si="30"/>
        <v>0</v>
      </c>
    </row>
    <row r="250" spans="11:33" ht="12.75" thickBot="1" x14ac:dyDescent="0.2">
      <c r="K250" s="415">
        <f t="shared" si="26"/>
        <v>0</v>
      </c>
      <c r="T250" s="395">
        <f t="shared" si="31"/>
        <v>0</v>
      </c>
      <c r="AC250" s="392">
        <f t="shared" si="32"/>
        <v>0</v>
      </c>
      <c r="AD250" s="395">
        <f t="shared" si="27"/>
        <v>0</v>
      </c>
      <c r="AE250" s="395">
        <f t="shared" si="28"/>
        <v>0</v>
      </c>
      <c r="AF250" s="395">
        <f t="shared" si="29"/>
        <v>0</v>
      </c>
      <c r="AG250" s="395">
        <f t="shared" si="30"/>
        <v>0</v>
      </c>
    </row>
    <row r="251" spans="11:33" x14ac:dyDescent="0.15">
      <c r="K251" s="382">
        <f t="shared" si="26"/>
        <v>0</v>
      </c>
      <c r="T251" s="395">
        <f t="shared" si="31"/>
        <v>0</v>
      </c>
      <c r="AC251" s="392">
        <f t="shared" si="32"/>
        <v>0</v>
      </c>
      <c r="AD251" s="395">
        <f t="shared" si="27"/>
        <v>0</v>
      </c>
      <c r="AE251" s="395">
        <f t="shared" si="28"/>
        <v>0</v>
      </c>
      <c r="AF251" s="395">
        <f t="shared" si="29"/>
        <v>0</v>
      </c>
      <c r="AG251" s="395">
        <f t="shared" si="30"/>
        <v>0</v>
      </c>
    </row>
    <row r="252" spans="11:33" x14ac:dyDescent="0.15">
      <c r="K252" s="382">
        <f t="shared" si="26"/>
        <v>0</v>
      </c>
      <c r="T252" s="395">
        <f t="shared" si="31"/>
        <v>0</v>
      </c>
      <c r="AC252" s="392">
        <f t="shared" si="32"/>
        <v>0</v>
      </c>
      <c r="AD252" s="395">
        <f t="shared" si="27"/>
        <v>0</v>
      </c>
      <c r="AE252" s="395">
        <f t="shared" si="28"/>
        <v>0</v>
      </c>
      <c r="AF252" s="395">
        <f t="shared" si="29"/>
        <v>0</v>
      </c>
      <c r="AG252" s="395">
        <f t="shared" si="30"/>
        <v>0</v>
      </c>
    </row>
    <row r="253" spans="11:33" x14ac:dyDescent="0.15">
      <c r="K253" s="382">
        <f t="shared" si="26"/>
        <v>0</v>
      </c>
      <c r="T253" s="395">
        <f t="shared" si="31"/>
        <v>0</v>
      </c>
      <c r="AC253" s="392">
        <f t="shared" si="32"/>
        <v>0</v>
      </c>
      <c r="AD253" s="395">
        <f t="shared" si="27"/>
        <v>0</v>
      </c>
      <c r="AE253" s="395">
        <f t="shared" si="28"/>
        <v>0</v>
      </c>
      <c r="AF253" s="395">
        <f t="shared" si="29"/>
        <v>0</v>
      </c>
      <c r="AG253" s="395">
        <f t="shared" si="30"/>
        <v>0</v>
      </c>
    </row>
    <row r="254" spans="11:33" ht="12.75" thickBot="1" x14ac:dyDescent="0.2">
      <c r="K254" s="415">
        <f t="shared" si="26"/>
        <v>0</v>
      </c>
      <c r="T254" s="395">
        <f t="shared" si="31"/>
        <v>0</v>
      </c>
      <c r="AC254" s="392">
        <f t="shared" si="32"/>
        <v>0</v>
      </c>
      <c r="AD254" s="395">
        <f t="shared" si="27"/>
        <v>0</v>
      </c>
      <c r="AE254" s="395">
        <f t="shared" si="28"/>
        <v>0</v>
      </c>
      <c r="AF254" s="395">
        <f t="shared" si="29"/>
        <v>0</v>
      </c>
      <c r="AG254" s="395">
        <f t="shared" si="30"/>
        <v>0</v>
      </c>
    </row>
    <row r="255" spans="11:33" x14ac:dyDescent="0.15">
      <c r="K255" s="382">
        <f t="shared" si="26"/>
        <v>0</v>
      </c>
      <c r="T255" s="395">
        <f t="shared" si="31"/>
        <v>0</v>
      </c>
      <c r="AC255" s="392">
        <f t="shared" si="32"/>
        <v>0</v>
      </c>
      <c r="AD255" s="395">
        <f t="shared" si="27"/>
        <v>0</v>
      </c>
      <c r="AE255" s="395">
        <f t="shared" si="28"/>
        <v>0</v>
      </c>
      <c r="AF255" s="395">
        <f t="shared" si="29"/>
        <v>0</v>
      </c>
      <c r="AG255" s="395">
        <f t="shared" si="30"/>
        <v>0</v>
      </c>
    </row>
    <row r="256" spans="11:33" x14ac:dyDescent="0.15">
      <c r="K256" s="382">
        <f t="shared" si="26"/>
        <v>0</v>
      </c>
      <c r="T256" s="395">
        <f t="shared" si="31"/>
        <v>0</v>
      </c>
      <c r="AC256" s="392">
        <f t="shared" si="32"/>
        <v>0</v>
      </c>
      <c r="AD256" s="395">
        <f t="shared" si="27"/>
        <v>0</v>
      </c>
      <c r="AE256" s="395">
        <f t="shared" si="28"/>
        <v>0</v>
      </c>
      <c r="AF256" s="395">
        <f t="shared" si="29"/>
        <v>0</v>
      </c>
      <c r="AG256" s="395">
        <f t="shared" si="30"/>
        <v>0</v>
      </c>
    </row>
    <row r="257" spans="11:33" x14ac:dyDescent="0.15">
      <c r="K257" s="382">
        <f t="shared" si="26"/>
        <v>0</v>
      </c>
      <c r="T257" s="395">
        <f t="shared" si="31"/>
        <v>0</v>
      </c>
      <c r="AC257" s="392">
        <f t="shared" si="32"/>
        <v>0</v>
      </c>
      <c r="AD257" s="395">
        <f t="shared" si="27"/>
        <v>0</v>
      </c>
      <c r="AE257" s="395">
        <f t="shared" si="28"/>
        <v>0</v>
      </c>
      <c r="AF257" s="395">
        <f t="shared" si="29"/>
        <v>0</v>
      </c>
      <c r="AG257" s="395">
        <f t="shared" si="30"/>
        <v>0</v>
      </c>
    </row>
    <row r="258" spans="11:33" ht="12.75" thickBot="1" x14ac:dyDescent="0.2">
      <c r="K258" s="415">
        <f t="shared" si="26"/>
        <v>0</v>
      </c>
      <c r="T258" s="395">
        <f t="shared" si="31"/>
        <v>0</v>
      </c>
      <c r="AC258" s="392">
        <f t="shared" si="32"/>
        <v>0</v>
      </c>
      <c r="AD258" s="395">
        <f t="shared" si="27"/>
        <v>0</v>
      </c>
      <c r="AE258" s="395">
        <f t="shared" si="28"/>
        <v>0</v>
      </c>
      <c r="AF258" s="395">
        <f t="shared" si="29"/>
        <v>0</v>
      </c>
      <c r="AG258" s="395">
        <f t="shared" si="30"/>
        <v>0</v>
      </c>
    </row>
    <row r="259" spans="11:33" x14ac:dyDescent="0.15">
      <c r="K259" s="382">
        <f t="shared" si="26"/>
        <v>0</v>
      </c>
      <c r="T259" s="395">
        <f t="shared" si="31"/>
        <v>0</v>
      </c>
      <c r="AC259" s="392">
        <f t="shared" si="32"/>
        <v>0</v>
      </c>
      <c r="AD259" s="395">
        <f t="shared" si="27"/>
        <v>0</v>
      </c>
      <c r="AE259" s="395">
        <f t="shared" si="28"/>
        <v>0</v>
      </c>
      <c r="AF259" s="395">
        <f t="shared" si="29"/>
        <v>0</v>
      </c>
      <c r="AG259" s="395">
        <f t="shared" si="30"/>
        <v>0</v>
      </c>
    </row>
    <row r="260" spans="11:33" x14ac:dyDescent="0.15">
      <c r="K260" s="382">
        <f t="shared" si="26"/>
        <v>0</v>
      </c>
      <c r="T260" s="395">
        <f t="shared" si="31"/>
        <v>0</v>
      </c>
      <c r="AC260" s="392">
        <f t="shared" si="32"/>
        <v>0</v>
      </c>
      <c r="AD260" s="395">
        <f t="shared" si="27"/>
        <v>0</v>
      </c>
      <c r="AE260" s="395">
        <f t="shared" si="28"/>
        <v>0</v>
      </c>
      <c r="AF260" s="395">
        <f t="shared" si="29"/>
        <v>0</v>
      </c>
      <c r="AG260" s="395">
        <f t="shared" si="30"/>
        <v>0</v>
      </c>
    </row>
    <row r="261" spans="11:33" x14ac:dyDescent="0.15">
      <c r="K261" s="382">
        <f t="shared" si="26"/>
        <v>0</v>
      </c>
      <c r="T261" s="395">
        <f t="shared" si="31"/>
        <v>0</v>
      </c>
      <c r="AC261" s="392">
        <f t="shared" si="32"/>
        <v>0</v>
      </c>
      <c r="AD261" s="395">
        <f t="shared" si="27"/>
        <v>0</v>
      </c>
      <c r="AE261" s="395">
        <f t="shared" si="28"/>
        <v>0</v>
      </c>
      <c r="AF261" s="395">
        <f t="shared" si="29"/>
        <v>0</v>
      </c>
      <c r="AG261" s="395">
        <f t="shared" si="30"/>
        <v>0</v>
      </c>
    </row>
    <row r="262" spans="11:33" ht="12.75" thickBot="1" x14ac:dyDescent="0.2">
      <c r="K262" s="415">
        <f t="shared" si="26"/>
        <v>0</v>
      </c>
      <c r="T262" s="395">
        <f t="shared" si="31"/>
        <v>0</v>
      </c>
      <c r="AC262" s="392">
        <f t="shared" si="32"/>
        <v>0</v>
      </c>
      <c r="AD262" s="395">
        <f t="shared" si="27"/>
        <v>0</v>
      </c>
      <c r="AE262" s="395">
        <f t="shared" si="28"/>
        <v>0</v>
      </c>
      <c r="AF262" s="395">
        <f t="shared" si="29"/>
        <v>0</v>
      </c>
      <c r="AG262" s="395">
        <f t="shared" si="30"/>
        <v>0</v>
      </c>
    </row>
    <row r="263" spans="11:33" x14ac:dyDescent="0.15">
      <c r="K263" s="382">
        <f t="shared" si="26"/>
        <v>0</v>
      </c>
      <c r="T263" s="395">
        <f t="shared" si="31"/>
        <v>0</v>
      </c>
      <c r="AC263" s="392">
        <f t="shared" si="32"/>
        <v>0</v>
      </c>
      <c r="AD263" s="395">
        <f t="shared" si="27"/>
        <v>0</v>
      </c>
      <c r="AE263" s="395">
        <f t="shared" si="28"/>
        <v>0</v>
      </c>
      <c r="AF263" s="395">
        <f t="shared" si="29"/>
        <v>0</v>
      </c>
      <c r="AG263" s="395">
        <f t="shared" si="30"/>
        <v>0</v>
      </c>
    </row>
    <row r="264" spans="11:33" x14ac:dyDescent="0.15">
      <c r="K264" s="382">
        <f t="shared" si="26"/>
        <v>0</v>
      </c>
      <c r="T264" s="395">
        <f t="shared" si="31"/>
        <v>0</v>
      </c>
      <c r="AC264" s="392">
        <f t="shared" si="32"/>
        <v>0</v>
      </c>
      <c r="AD264" s="395">
        <f t="shared" si="27"/>
        <v>0</v>
      </c>
      <c r="AE264" s="395">
        <f t="shared" si="28"/>
        <v>0</v>
      </c>
      <c r="AF264" s="395">
        <f t="shared" si="29"/>
        <v>0</v>
      </c>
      <c r="AG264" s="395">
        <f t="shared" si="30"/>
        <v>0</v>
      </c>
    </row>
    <row r="265" spans="11:33" x14ac:dyDescent="0.15">
      <c r="K265" s="382">
        <f t="shared" si="26"/>
        <v>0</v>
      </c>
      <c r="T265" s="395">
        <f t="shared" si="31"/>
        <v>0</v>
      </c>
      <c r="AC265" s="392">
        <f t="shared" si="32"/>
        <v>0</v>
      </c>
      <c r="AD265" s="395">
        <f t="shared" si="27"/>
        <v>0</v>
      </c>
      <c r="AE265" s="395">
        <f t="shared" si="28"/>
        <v>0</v>
      </c>
      <c r="AF265" s="395">
        <f t="shared" si="29"/>
        <v>0</v>
      </c>
      <c r="AG265" s="395">
        <f t="shared" si="30"/>
        <v>0</v>
      </c>
    </row>
    <row r="266" spans="11:33" ht="12.75" thickBot="1" x14ac:dyDescent="0.2">
      <c r="K266" s="415">
        <f t="shared" si="26"/>
        <v>0</v>
      </c>
      <c r="T266" s="395">
        <f t="shared" si="31"/>
        <v>0</v>
      </c>
      <c r="AC266" s="392">
        <f t="shared" si="32"/>
        <v>0</v>
      </c>
      <c r="AD266" s="395">
        <f t="shared" si="27"/>
        <v>0</v>
      </c>
      <c r="AE266" s="395">
        <f t="shared" si="28"/>
        <v>0</v>
      </c>
      <c r="AF266" s="395">
        <f t="shared" si="29"/>
        <v>0</v>
      </c>
      <c r="AG266" s="395">
        <f t="shared" si="30"/>
        <v>0</v>
      </c>
    </row>
    <row r="267" spans="11:33" x14ac:dyDescent="0.15">
      <c r="K267" s="382">
        <f t="shared" si="26"/>
        <v>0</v>
      </c>
      <c r="T267" s="395">
        <f t="shared" si="31"/>
        <v>0</v>
      </c>
      <c r="AC267" s="392">
        <f t="shared" si="32"/>
        <v>0</v>
      </c>
      <c r="AD267" s="395">
        <f t="shared" si="27"/>
        <v>0</v>
      </c>
      <c r="AE267" s="395">
        <f t="shared" si="28"/>
        <v>0</v>
      </c>
      <c r="AF267" s="395">
        <f t="shared" si="29"/>
        <v>0</v>
      </c>
      <c r="AG267" s="395">
        <f t="shared" si="30"/>
        <v>0</v>
      </c>
    </row>
    <row r="268" spans="11:33" x14ac:dyDescent="0.15">
      <c r="K268" s="382">
        <f t="shared" si="26"/>
        <v>0</v>
      </c>
      <c r="T268" s="395">
        <f t="shared" si="31"/>
        <v>0</v>
      </c>
      <c r="AC268" s="392">
        <f t="shared" si="32"/>
        <v>0</v>
      </c>
      <c r="AD268" s="395">
        <f t="shared" si="27"/>
        <v>0</v>
      </c>
      <c r="AE268" s="395">
        <f t="shared" si="28"/>
        <v>0</v>
      </c>
      <c r="AF268" s="395">
        <f t="shared" si="29"/>
        <v>0</v>
      </c>
      <c r="AG268" s="395">
        <f t="shared" si="30"/>
        <v>0</v>
      </c>
    </row>
    <row r="269" spans="11:33" x14ac:dyDescent="0.15">
      <c r="K269" s="382">
        <f t="shared" si="26"/>
        <v>0</v>
      </c>
      <c r="T269" s="395">
        <f t="shared" si="31"/>
        <v>0</v>
      </c>
      <c r="AC269" s="392">
        <f t="shared" si="32"/>
        <v>0</v>
      </c>
      <c r="AD269" s="395">
        <f t="shared" si="27"/>
        <v>0</v>
      </c>
      <c r="AE269" s="395">
        <f t="shared" si="28"/>
        <v>0</v>
      </c>
      <c r="AF269" s="395">
        <f t="shared" si="29"/>
        <v>0</v>
      </c>
      <c r="AG269" s="395">
        <f t="shared" si="30"/>
        <v>0</v>
      </c>
    </row>
    <row r="270" spans="11:33" ht="12.75" thickBot="1" x14ac:dyDescent="0.2">
      <c r="K270" s="415">
        <f t="shared" si="26"/>
        <v>0</v>
      </c>
      <c r="T270" s="395">
        <f t="shared" si="31"/>
        <v>0</v>
      </c>
      <c r="AC270" s="392">
        <f t="shared" si="32"/>
        <v>0</v>
      </c>
      <c r="AD270" s="395">
        <f t="shared" si="27"/>
        <v>0</v>
      </c>
      <c r="AE270" s="395">
        <f t="shared" si="28"/>
        <v>0</v>
      </c>
      <c r="AF270" s="395">
        <f t="shared" si="29"/>
        <v>0</v>
      </c>
      <c r="AG270" s="395">
        <f t="shared" si="30"/>
        <v>0</v>
      </c>
    </row>
    <row r="271" spans="11:33" x14ac:dyDescent="0.15">
      <c r="K271" s="382">
        <f t="shared" ref="K271:K334" si="33">G271*I271</f>
        <v>0</v>
      </c>
      <c r="T271" s="395">
        <f t="shared" si="31"/>
        <v>0</v>
      </c>
      <c r="AC271" s="392">
        <f t="shared" si="32"/>
        <v>0</v>
      </c>
      <c r="AD271" s="395">
        <f t="shared" si="27"/>
        <v>0</v>
      </c>
      <c r="AE271" s="395">
        <f t="shared" si="28"/>
        <v>0</v>
      </c>
      <c r="AF271" s="395">
        <f t="shared" si="29"/>
        <v>0</v>
      </c>
      <c r="AG271" s="395">
        <f t="shared" si="30"/>
        <v>0</v>
      </c>
    </row>
    <row r="272" spans="11:33" x14ac:dyDescent="0.15">
      <c r="K272" s="382">
        <f t="shared" si="33"/>
        <v>0</v>
      </c>
      <c r="T272" s="395">
        <f t="shared" si="31"/>
        <v>0</v>
      </c>
      <c r="AC272" s="392">
        <f t="shared" si="32"/>
        <v>0</v>
      </c>
      <c r="AD272" s="395">
        <f t="shared" ref="AD272:AD335" si="34">G272*Z272</f>
        <v>0</v>
      </c>
      <c r="AE272" s="395">
        <f t="shared" ref="AE272:AE335" si="35">G272*AA272</f>
        <v>0</v>
      </c>
      <c r="AF272" s="395">
        <f t="shared" ref="AF272:AF335" si="36">G272*AB272</f>
        <v>0</v>
      </c>
      <c r="AG272" s="395">
        <f t="shared" ref="AG272:AG335" si="37">AD272+AE272+AF272</f>
        <v>0</v>
      </c>
    </row>
    <row r="273" spans="11:33" x14ac:dyDescent="0.15">
      <c r="K273" s="382">
        <f t="shared" si="33"/>
        <v>0</v>
      </c>
      <c r="T273" s="395">
        <f t="shared" ref="T273:T336" si="38">K273+Q273+S273</f>
        <v>0</v>
      </c>
      <c r="AC273" s="392">
        <f t="shared" ref="AC273:AC336" si="39">Z273+AA273+AB273</f>
        <v>0</v>
      </c>
      <c r="AD273" s="395">
        <f t="shared" si="34"/>
        <v>0</v>
      </c>
      <c r="AE273" s="395">
        <f t="shared" si="35"/>
        <v>0</v>
      </c>
      <c r="AF273" s="395">
        <f t="shared" si="36"/>
        <v>0</v>
      </c>
      <c r="AG273" s="395">
        <f t="shared" si="37"/>
        <v>0</v>
      </c>
    </row>
    <row r="274" spans="11:33" ht="12.75" thickBot="1" x14ac:dyDescent="0.2">
      <c r="K274" s="415">
        <f t="shared" si="33"/>
        <v>0</v>
      </c>
      <c r="T274" s="395">
        <f t="shared" si="38"/>
        <v>0</v>
      </c>
      <c r="AC274" s="392">
        <f t="shared" si="39"/>
        <v>0</v>
      </c>
      <c r="AD274" s="395">
        <f t="shared" si="34"/>
        <v>0</v>
      </c>
      <c r="AE274" s="395">
        <f t="shared" si="35"/>
        <v>0</v>
      </c>
      <c r="AF274" s="395">
        <f t="shared" si="36"/>
        <v>0</v>
      </c>
      <c r="AG274" s="395">
        <f t="shared" si="37"/>
        <v>0</v>
      </c>
    </row>
    <row r="275" spans="11:33" x14ac:dyDescent="0.15">
      <c r="K275" s="382">
        <f t="shared" si="33"/>
        <v>0</v>
      </c>
      <c r="T275" s="395">
        <f t="shared" si="38"/>
        <v>0</v>
      </c>
      <c r="AC275" s="392">
        <f t="shared" si="39"/>
        <v>0</v>
      </c>
      <c r="AD275" s="395">
        <f t="shared" si="34"/>
        <v>0</v>
      </c>
      <c r="AE275" s="395">
        <f t="shared" si="35"/>
        <v>0</v>
      </c>
      <c r="AF275" s="395">
        <f t="shared" si="36"/>
        <v>0</v>
      </c>
      <c r="AG275" s="395">
        <f t="shared" si="37"/>
        <v>0</v>
      </c>
    </row>
    <row r="276" spans="11:33" x14ac:dyDescent="0.15">
      <c r="K276" s="382">
        <f t="shared" si="33"/>
        <v>0</v>
      </c>
      <c r="T276" s="395">
        <f t="shared" si="38"/>
        <v>0</v>
      </c>
      <c r="AC276" s="392">
        <f t="shared" si="39"/>
        <v>0</v>
      </c>
      <c r="AD276" s="395">
        <f t="shared" si="34"/>
        <v>0</v>
      </c>
      <c r="AE276" s="395">
        <f t="shared" si="35"/>
        <v>0</v>
      </c>
      <c r="AF276" s="395">
        <f t="shared" si="36"/>
        <v>0</v>
      </c>
      <c r="AG276" s="395">
        <f t="shared" si="37"/>
        <v>0</v>
      </c>
    </row>
    <row r="277" spans="11:33" x14ac:dyDescent="0.15">
      <c r="K277" s="382">
        <f t="shared" si="33"/>
        <v>0</v>
      </c>
      <c r="T277" s="395">
        <f t="shared" si="38"/>
        <v>0</v>
      </c>
      <c r="AC277" s="392">
        <f t="shared" si="39"/>
        <v>0</v>
      </c>
      <c r="AD277" s="395">
        <f t="shared" si="34"/>
        <v>0</v>
      </c>
      <c r="AE277" s="395">
        <f t="shared" si="35"/>
        <v>0</v>
      </c>
      <c r="AF277" s="395">
        <f t="shared" si="36"/>
        <v>0</v>
      </c>
      <c r="AG277" s="395">
        <f t="shared" si="37"/>
        <v>0</v>
      </c>
    </row>
    <row r="278" spans="11:33" ht="12.75" thickBot="1" x14ac:dyDescent="0.2">
      <c r="K278" s="415">
        <f t="shared" si="33"/>
        <v>0</v>
      </c>
      <c r="T278" s="395">
        <f t="shared" si="38"/>
        <v>0</v>
      </c>
      <c r="AC278" s="392">
        <f t="shared" si="39"/>
        <v>0</v>
      </c>
      <c r="AD278" s="395">
        <f t="shared" si="34"/>
        <v>0</v>
      </c>
      <c r="AE278" s="395">
        <f t="shared" si="35"/>
        <v>0</v>
      </c>
      <c r="AF278" s="395">
        <f t="shared" si="36"/>
        <v>0</v>
      </c>
      <c r="AG278" s="395">
        <f t="shared" si="37"/>
        <v>0</v>
      </c>
    </row>
    <row r="279" spans="11:33" x14ac:dyDescent="0.15">
      <c r="K279" s="382">
        <f t="shared" si="33"/>
        <v>0</v>
      </c>
      <c r="T279" s="395">
        <f t="shared" si="38"/>
        <v>0</v>
      </c>
      <c r="AC279" s="392">
        <f t="shared" si="39"/>
        <v>0</v>
      </c>
      <c r="AD279" s="395">
        <f t="shared" si="34"/>
        <v>0</v>
      </c>
      <c r="AE279" s="395">
        <f t="shared" si="35"/>
        <v>0</v>
      </c>
      <c r="AF279" s="395">
        <f t="shared" si="36"/>
        <v>0</v>
      </c>
      <c r="AG279" s="395">
        <f t="shared" si="37"/>
        <v>0</v>
      </c>
    </row>
    <row r="280" spans="11:33" x14ac:dyDescent="0.15">
      <c r="K280" s="382">
        <f t="shared" si="33"/>
        <v>0</v>
      </c>
      <c r="T280" s="395">
        <f t="shared" si="38"/>
        <v>0</v>
      </c>
      <c r="AC280" s="392">
        <f t="shared" si="39"/>
        <v>0</v>
      </c>
      <c r="AD280" s="395">
        <f t="shared" si="34"/>
        <v>0</v>
      </c>
      <c r="AE280" s="395">
        <f t="shared" si="35"/>
        <v>0</v>
      </c>
      <c r="AF280" s="395">
        <f t="shared" si="36"/>
        <v>0</v>
      </c>
      <c r="AG280" s="395">
        <f t="shared" si="37"/>
        <v>0</v>
      </c>
    </row>
    <row r="281" spans="11:33" x14ac:dyDescent="0.15">
      <c r="K281" s="382">
        <f t="shared" si="33"/>
        <v>0</v>
      </c>
      <c r="T281" s="395">
        <f t="shared" si="38"/>
        <v>0</v>
      </c>
      <c r="AC281" s="392">
        <f t="shared" si="39"/>
        <v>0</v>
      </c>
      <c r="AD281" s="395">
        <f t="shared" si="34"/>
        <v>0</v>
      </c>
      <c r="AE281" s="395">
        <f t="shared" si="35"/>
        <v>0</v>
      </c>
      <c r="AF281" s="395">
        <f t="shared" si="36"/>
        <v>0</v>
      </c>
      <c r="AG281" s="395">
        <f t="shared" si="37"/>
        <v>0</v>
      </c>
    </row>
    <row r="282" spans="11:33" ht="12.75" thickBot="1" x14ac:dyDescent="0.2">
      <c r="K282" s="415">
        <f t="shared" si="33"/>
        <v>0</v>
      </c>
      <c r="T282" s="395">
        <f t="shared" si="38"/>
        <v>0</v>
      </c>
      <c r="AC282" s="392">
        <f t="shared" si="39"/>
        <v>0</v>
      </c>
      <c r="AD282" s="395">
        <f t="shared" si="34"/>
        <v>0</v>
      </c>
      <c r="AE282" s="395">
        <f t="shared" si="35"/>
        <v>0</v>
      </c>
      <c r="AF282" s="395">
        <f t="shared" si="36"/>
        <v>0</v>
      </c>
      <c r="AG282" s="395">
        <f t="shared" si="37"/>
        <v>0</v>
      </c>
    </row>
    <row r="283" spans="11:33" x14ac:dyDescent="0.15">
      <c r="K283" s="382">
        <f t="shared" si="33"/>
        <v>0</v>
      </c>
      <c r="T283" s="395">
        <f t="shared" si="38"/>
        <v>0</v>
      </c>
      <c r="AC283" s="392">
        <f t="shared" si="39"/>
        <v>0</v>
      </c>
      <c r="AD283" s="395">
        <f t="shared" si="34"/>
        <v>0</v>
      </c>
      <c r="AE283" s="395">
        <f t="shared" si="35"/>
        <v>0</v>
      </c>
      <c r="AF283" s="395">
        <f t="shared" si="36"/>
        <v>0</v>
      </c>
      <c r="AG283" s="395">
        <f t="shared" si="37"/>
        <v>0</v>
      </c>
    </row>
    <row r="284" spans="11:33" x14ac:dyDescent="0.15">
      <c r="K284" s="382">
        <f t="shared" si="33"/>
        <v>0</v>
      </c>
      <c r="T284" s="395">
        <f t="shared" si="38"/>
        <v>0</v>
      </c>
      <c r="AC284" s="392">
        <f t="shared" si="39"/>
        <v>0</v>
      </c>
      <c r="AD284" s="395">
        <f t="shared" si="34"/>
        <v>0</v>
      </c>
      <c r="AE284" s="395">
        <f t="shared" si="35"/>
        <v>0</v>
      </c>
      <c r="AF284" s="395">
        <f t="shared" si="36"/>
        <v>0</v>
      </c>
      <c r="AG284" s="395">
        <f t="shared" si="37"/>
        <v>0</v>
      </c>
    </row>
    <row r="285" spans="11:33" x14ac:dyDescent="0.15">
      <c r="K285" s="382">
        <f t="shared" si="33"/>
        <v>0</v>
      </c>
      <c r="T285" s="395">
        <f t="shared" si="38"/>
        <v>0</v>
      </c>
      <c r="AC285" s="392">
        <f t="shared" si="39"/>
        <v>0</v>
      </c>
      <c r="AD285" s="395">
        <f t="shared" si="34"/>
        <v>0</v>
      </c>
      <c r="AE285" s="395">
        <f t="shared" si="35"/>
        <v>0</v>
      </c>
      <c r="AF285" s="395">
        <f t="shared" si="36"/>
        <v>0</v>
      </c>
      <c r="AG285" s="395">
        <f t="shared" si="37"/>
        <v>0</v>
      </c>
    </row>
    <row r="286" spans="11:33" ht="12.75" thickBot="1" x14ac:dyDescent="0.2">
      <c r="K286" s="415">
        <f t="shared" si="33"/>
        <v>0</v>
      </c>
      <c r="T286" s="395">
        <f t="shared" si="38"/>
        <v>0</v>
      </c>
      <c r="AC286" s="392">
        <f t="shared" si="39"/>
        <v>0</v>
      </c>
      <c r="AD286" s="395">
        <f t="shared" si="34"/>
        <v>0</v>
      </c>
      <c r="AE286" s="395">
        <f t="shared" si="35"/>
        <v>0</v>
      </c>
      <c r="AF286" s="395">
        <f t="shared" si="36"/>
        <v>0</v>
      </c>
      <c r="AG286" s="395">
        <f t="shared" si="37"/>
        <v>0</v>
      </c>
    </row>
    <row r="287" spans="11:33" x14ac:dyDescent="0.15">
      <c r="K287" s="382">
        <f t="shared" si="33"/>
        <v>0</v>
      </c>
      <c r="T287" s="395">
        <f t="shared" si="38"/>
        <v>0</v>
      </c>
      <c r="AC287" s="392">
        <f t="shared" si="39"/>
        <v>0</v>
      </c>
      <c r="AD287" s="395">
        <f t="shared" si="34"/>
        <v>0</v>
      </c>
      <c r="AE287" s="395">
        <f t="shared" si="35"/>
        <v>0</v>
      </c>
      <c r="AF287" s="395">
        <f t="shared" si="36"/>
        <v>0</v>
      </c>
      <c r="AG287" s="395">
        <f t="shared" si="37"/>
        <v>0</v>
      </c>
    </row>
    <row r="288" spans="11:33" x14ac:dyDescent="0.15">
      <c r="K288" s="382">
        <f t="shared" si="33"/>
        <v>0</v>
      </c>
      <c r="T288" s="395">
        <f t="shared" si="38"/>
        <v>0</v>
      </c>
      <c r="AC288" s="392">
        <f t="shared" si="39"/>
        <v>0</v>
      </c>
      <c r="AD288" s="395">
        <f t="shared" si="34"/>
        <v>0</v>
      </c>
      <c r="AE288" s="395">
        <f t="shared" si="35"/>
        <v>0</v>
      </c>
      <c r="AF288" s="395">
        <f t="shared" si="36"/>
        <v>0</v>
      </c>
      <c r="AG288" s="395">
        <f t="shared" si="37"/>
        <v>0</v>
      </c>
    </row>
    <row r="289" spans="11:33" x14ac:dyDescent="0.15">
      <c r="K289" s="382">
        <f t="shared" si="33"/>
        <v>0</v>
      </c>
      <c r="T289" s="395">
        <f t="shared" si="38"/>
        <v>0</v>
      </c>
      <c r="AC289" s="392">
        <f t="shared" si="39"/>
        <v>0</v>
      </c>
      <c r="AD289" s="395">
        <f t="shared" si="34"/>
        <v>0</v>
      </c>
      <c r="AE289" s="395">
        <f t="shared" si="35"/>
        <v>0</v>
      </c>
      <c r="AF289" s="395">
        <f t="shared" si="36"/>
        <v>0</v>
      </c>
      <c r="AG289" s="395">
        <f t="shared" si="37"/>
        <v>0</v>
      </c>
    </row>
    <row r="290" spans="11:33" ht="12.75" thickBot="1" x14ac:dyDescent="0.2">
      <c r="K290" s="415">
        <f t="shared" si="33"/>
        <v>0</v>
      </c>
      <c r="T290" s="395">
        <f t="shared" si="38"/>
        <v>0</v>
      </c>
      <c r="AC290" s="392">
        <f t="shared" si="39"/>
        <v>0</v>
      </c>
      <c r="AD290" s="395">
        <f t="shared" si="34"/>
        <v>0</v>
      </c>
      <c r="AE290" s="395">
        <f t="shared" si="35"/>
        <v>0</v>
      </c>
      <c r="AF290" s="395">
        <f t="shared" si="36"/>
        <v>0</v>
      </c>
      <c r="AG290" s="395">
        <f t="shared" si="37"/>
        <v>0</v>
      </c>
    </row>
    <row r="291" spans="11:33" x14ac:dyDescent="0.15">
      <c r="K291" s="382">
        <f t="shared" si="33"/>
        <v>0</v>
      </c>
      <c r="T291" s="395">
        <f t="shared" si="38"/>
        <v>0</v>
      </c>
      <c r="AC291" s="392">
        <f t="shared" si="39"/>
        <v>0</v>
      </c>
      <c r="AD291" s="395">
        <f t="shared" si="34"/>
        <v>0</v>
      </c>
      <c r="AE291" s="395">
        <f t="shared" si="35"/>
        <v>0</v>
      </c>
      <c r="AF291" s="395">
        <f t="shared" si="36"/>
        <v>0</v>
      </c>
      <c r="AG291" s="395">
        <f t="shared" si="37"/>
        <v>0</v>
      </c>
    </row>
    <row r="292" spans="11:33" x14ac:dyDescent="0.15">
      <c r="K292" s="382">
        <f t="shared" si="33"/>
        <v>0</v>
      </c>
      <c r="T292" s="395">
        <f t="shared" si="38"/>
        <v>0</v>
      </c>
      <c r="AC292" s="392">
        <f t="shared" si="39"/>
        <v>0</v>
      </c>
      <c r="AD292" s="395">
        <f t="shared" si="34"/>
        <v>0</v>
      </c>
      <c r="AE292" s="395">
        <f t="shared" si="35"/>
        <v>0</v>
      </c>
      <c r="AF292" s="395">
        <f t="shared" si="36"/>
        <v>0</v>
      </c>
      <c r="AG292" s="395">
        <f t="shared" si="37"/>
        <v>0</v>
      </c>
    </row>
    <row r="293" spans="11:33" x14ac:dyDescent="0.15">
      <c r="K293" s="382">
        <f t="shared" si="33"/>
        <v>0</v>
      </c>
      <c r="T293" s="395">
        <f t="shared" si="38"/>
        <v>0</v>
      </c>
      <c r="AC293" s="392">
        <f t="shared" si="39"/>
        <v>0</v>
      </c>
      <c r="AD293" s="395">
        <f t="shared" si="34"/>
        <v>0</v>
      </c>
      <c r="AE293" s="395">
        <f t="shared" si="35"/>
        <v>0</v>
      </c>
      <c r="AF293" s="395">
        <f t="shared" si="36"/>
        <v>0</v>
      </c>
      <c r="AG293" s="395">
        <f t="shared" si="37"/>
        <v>0</v>
      </c>
    </row>
    <row r="294" spans="11:33" ht="12.75" thickBot="1" x14ac:dyDescent="0.2">
      <c r="K294" s="415">
        <f t="shared" si="33"/>
        <v>0</v>
      </c>
      <c r="T294" s="395">
        <f t="shared" si="38"/>
        <v>0</v>
      </c>
      <c r="AC294" s="392">
        <f t="shared" si="39"/>
        <v>0</v>
      </c>
      <c r="AD294" s="395">
        <f t="shared" si="34"/>
        <v>0</v>
      </c>
      <c r="AE294" s="395">
        <f t="shared" si="35"/>
        <v>0</v>
      </c>
      <c r="AF294" s="395">
        <f t="shared" si="36"/>
        <v>0</v>
      </c>
      <c r="AG294" s="395">
        <f t="shared" si="37"/>
        <v>0</v>
      </c>
    </row>
    <row r="295" spans="11:33" x14ac:dyDescent="0.15">
      <c r="K295" s="382">
        <f t="shared" si="33"/>
        <v>0</v>
      </c>
      <c r="T295" s="395">
        <f t="shared" si="38"/>
        <v>0</v>
      </c>
      <c r="AC295" s="392">
        <f t="shared" si="39"/>
        <v>0</v>
      </c>
      <c r="AD295" s="395">
        <f t="shared" si="34"/>
        <v>0</v>
      </c>
      <c r="AE295" s="395">
        <f t="shared" si="35"/>
        <v>0</v>
      </c>
      <c r="AF295" s="395">
        <f t="shared" si="36"/>
        <v>0</v>
      </c>
      <c r="AG295" s="395">
        <f t="shared" si="37"/>
        <v>0</v>
      </c>
    </row>
    <row r="296" spans="11:33" x14ac:dyDescent="0.15">
      <c r="K296" s="382">
        <f t="shared" si="33"/>
        <v>0</v>
      </c>
      <c r="T296" s="395">
        <f t="shared" si="38"/>
        <v>0</v>
      </c>
      <c r="AC296" s="392">
        <f t="shared" si="39"/>
        <v>0</v>
      </c>
      <c r="AD296" s="395">
        <f t="shared" si="34"/>
        <v>0</v>
      </c>
      <c r="AE296" s="395">
        <f t="shared" si="35"/>
        <v>0</v>
      </c>
      <c r="AF296" s="395">
        <f t="shared" si="36"/>
        <v>0</v>
      </c>
      <c r="AG296" s="395">
        <f t="shared" si="37"/>
        <v>0</v>
      </c>
    </row>
    <row r="297" spans="11:33" x14ac:dyDescent="0.15">
      <c r="K297" s="382">
        <f t="shared" si="33"/>
        <v>0</v>
      </c>
      <c r="T297" s="395">
        <f t="shared" si="38"/>
        <v>0</v>
      </c>
      <c r="AC297" s="392">
        <f t="shared" si="39"/>
        <v>0</v>
      </c>
      <c r="AD297" s="395">
        <f t="shared" si="34"/>
        <v>0</v>
      </c>
      <c r="AE297" s="395">
        <f t="shared" si="35"/>
        <v>0</v>
      </c>
      <c r="AF297" s="395">
        <f t="shared" si="36"/>
        <v>0</v>
      </c>
      <c r="AG297" s="395">
        <f t="shared" si="37"/>
        <v>0</v>
      </c>
    </row>
    <row r="298" spans="11:33" ht="12.75" thickBot="1" x14ac:dyDescent="0.2">
      <c r="K298" s="415">
        <f t="shared" si="33"/>
        <v>0</v>
      </c>
      <c r="T298" s="395">
        <f t="shared" si="38"/>
        <v>0</v>
      </c>
      <c r="AC298" s="392">
        <f t="shared" si="39"/>
        <v>0</v>
      </c>
      <c r="AD298" s="395">
        <f t="shared" si="34"/>
        <v>0</v>
      </c>
      <c r="AE298" s="395">
        <f t="shared" si="35"/>
        <v>0</v>
      </c>
      <c r="AF298" s="395">
        <f t="shared" si="36"/>
        <v>0</v>
      </c>
      <c r="AG298" s="395">
        <f t="shared" si="37"/>
        <v>0</v>
      </c>
    </row>
    <row r="299" spans="11:33" x14ac:dyDescent="0.15">
      <c r="K299" s="382">
        <f t="shared" si="33"/>
        <v>0</v>
      </c>
      <c r="T299" s="395">
        <f t="shared" si="38"/>
        <v>0</v>
      </c>
      <c r="AC299" s="392">
        <f t="shared" si="39"/>
        <v>0</v>
      </c>
      <c r="AD299" s="395">
        <f t="shared" si="34"/>
        <v>0</v>
      </c>
      <c r="AE299" s="395">
        <f t="shared" si="35"/>
        <v>0</v>
      </c>
      <c r="AF299" s="395">
        <f t="shared" si="36"/>
        <v>0</v>
      </c>
      <c r="AG299" s="395">
        <f t="shared" si="37"/>
        <v>0</v>
      </c>
    </row>
    <row r="300" spans="11:33" x14ac:dyDescent="0.15">
      <c r="K300" s="382">
        <f t="shared" si="33"/>
        <v>0</v>
      </c>
      <c r="T300" s="395">
        <f t="shared" si="38"/>
        <v>0</v>
      </c>
      <c r="AC300" s="392">
        <f t="shared" si="39"/>
        <v>0</v>
      </c>
      <c r="AD300" s="395">
        <f t="shared" si="34"/>
        <v>0</v>
      </c>
      <c r="AE300" s="395">
        <f t="shared" si="35"/>
        <v>0</v>
      </c>
      <c r="AF300" s="395">
        <f t="shared" si="36"/>
        <v>0</v>
      </c>
      <c r="AG300" s="395">
        <f t="shared" si="37"/>
        <v>0</v>
      </c>
    </row>
    <row r="301" spans="11:33" x14ac:dyDescent="0.15">
      <c r="K301" s="382">
        <f t="shared" si="33"/>
        <v>0</v>
      </c>
      <c r="T301" s="395">
        <f t="shared" si="38"/>
        <v>0</v>
      </c>
      <c r="AC301" s="392">
        <f t="shared" si="39"/>
        <v>0</v>
      </c>
      <c r="AD301" s="395">
        <f t="shared" si="34"/>
        <v>0</v>
      </c>
      <c r="AE301" s="395">
        <f t="shared" si="35"/>
        <v>0</v>
      </c>
      <c r="AF301" s="395">
        <f t="shared" si="36"/>
        <v>0</v>
      </c>
      <c r="AG301" s="395">
        <f t="shared" si="37"/>
        <v>0</v>
      </c>
    </row>
    <row r="302" spans="11:33" ht="12.75" thickBot="1" x14ac:dyDescent="0.2">
      <c r="K302" s="415">
        <f t="shared" si="33"/>
        <v>0</v>
      </c>
      <c r="T302" s="395">
        <f t="shared" si="38"/>
        <v>0</v>
      </c>
      <c r="AC302" s="392">
        <f t="shared" si="39"/>
        <v>0</v>
      </c>
      <c r="AD302" s="395">
        <f t="shared" si="34"/>
        <v>0</v>
      </c>
      <c r="AE302" s="395">
        <f t="shared" si="35"/>
        <v>0</v>
      </c>
      <c r="AF302" s="395">
        <f t="shared" si="36"/>
        <v>0</v>
      </c>
      <c r="AG302" s="395">
        <f t="shared" si="37"/>
        <v>0</v>
      </c>
    </row>
    <row r="303" spans="11:33" x14ac:dyDescent="0.15">
      <c r="K303" s="382">
        <f t="shared" si="33"/>
        <v>0</v>
      </c>
      <c r="T303" s="395">
        <f t="shared" si="38"/>
        <v>0</v>
      </c>
      <c r="AC303" s="392">
        <f t="shared" si="39"/>
        <v>0</v>
      </c>
      <c r="AD303" s="395">
        <f t="shared" si="34"/>
        <v>0</v>
      </c>
      <c r="AE303" s="395">
        <f t="shared" si="35"/>
        <v>0</v>
      </c>
      <c r="AF303" s="395">
        <f t="shared" si="36"/>
        <v>0</v>
      </c>
      <c r="AG303" s="395">
        <f t="shared" si="37"/>
        <v>0</v>
      </c>
    </row>
    <row r="304" spans="11:33" x14ac:dyDescent="0.15">
      <c r="K304" s="382">
        <f t="shared" si="33"/>
        <v>0</v>
      </c>
      <c r="T304" s="395">
        <f t="shared" si="38"/>
        <v>0</v>
      </c>
      <c r="AC304" s="392">
        <f t="shared" si="39"/>
        <v>0</v>
      </c>
      <c r="AD304" s="395">
        <f t="shared" si="34"/>
        <v>0</v>
      </c>
      <c r="AE304" s="395">
        <f t="shared" si="35"/>
        <v>0</v>
      </c>
      <c r="AF304" s="395">
        <f t="shared" si="36"/>
        <v>0</v>
      </c>
      <c r="AG304" s="395">
        <f t="shared" si="37"/>
        <v>0</v>
      </c>
    </row>
    <row r="305" spans="11:33" x14ac:dyDescent="0.15">
      <c r="K305" s="382">
        <f t="shared" si="33"/>
        <v>0</v>
      </c>
      <c r="T305" s="395">
        <f t="shared" si="38"/>
        <v>0</v>
      </c>
      <c r="AC305" s="392">
        <f t="shared" si="39"/>
        <v>0</v>
      </c>
      <c r="AD305" s="395">
        <f t="shared" si="34"/>
        <v>0</v>
      </c>
      <c r="AE305" s="395">
        <f t="shared" si="35"/>
        <v>0</v>
      </c>
      <c r="AF305" s="395">
        <f t="shared" si="36"/>
        <v>0</v>
      </c>
      <c r="AG305" s="395">
        <f t="shared" si="37"/>
        <v>0</v>
      </c>
    </row>
    <row r="306" spans="11:33" ht="12.75" thickBot="1" x14ac:dyDescent="0.2">
      <c r="K306" s="415">
        <f t="shared" si="33"/>
        <v>0</v>
      </c>
      <c r="T306" s="395">
        <f t="shared" si="38"/>
        <v>0</v>
      </c>
      <c r="AC306" s="392">
        <f t="shared" si="39"/>
        <v>0</v>
      </c>
      <c r="AD306" s="395">
        <f t="shared" si="34"/>
        <v>0</v>
      </c>
      <c r="AE306" s="395">
        <f t="shared" si="35"/>
        <v>0</v>
      </c>
      <c r="AF306" s="395">
        <f t="shared" si="36"/>
        <v>0</v>
      </c>
      <c r="AG306" s="395">
        <f t="shared" si="37"/>
        <v>0</v>
      </c>
    </row>
    <row r="307" spans="11:33" x14ac:dyDescent="0.15">
      <c r="K307" s="382">
        <f t="shared" si="33"/>
        <v>0</v>
      </c>
      <c r="T307" s="395">
        <f t="shared" si="38"/>
        <v>0</v>
      </c>
      <c r="AC307" s="392">
        <f t="shared" si="39"/>
        <v>0</v>
      </c>
      <c r="AD307" s="395">
        <f t="shared" si="34"/>
        <v>0</v>
      </c>
      <c r="AE307" s="395">
        <f t="shared" si="35"/>
        <v>0</v>
      </c>
      <c r="AF307" s="395">
        <f t="shared" si="36"/>
        <v>0</v>
      </c>
      <c r="AG307" s="395">
        <f t="shared" si="37"/>
        <v>0</v>
      </c>
    </row>
    <row r="308" spans="11:33" x14ac:dyDescent="0.15">
      <c r="K308" s="382">
        <f t="shared" si="33"/>
        <v>0</v>
      </c>
      <c r="T308" s="395">
        <f t="shared" si="38"/>
        <v>0</v>
      </c>
      <c r="AC308" s="392">
        <f t="shared" si="39"/>
        <v>0</v>
      </c>
      <c r="AD308" s="395">
        <f t="shared" si="34"/>
        <v>0</v>
      </c>
      <c r="AE308" s="395">
        <f t="shared" si="35"/>
        <v>0</v>
      </c>
      <c r="AF308" s="395">
        <f t="shared" si="36"/>
        <v>0</v>
      </c>
      <c r="AG308" s="395">
        <f t="shared" si="37"/>
        <v>0</v>
      </c>
    </row>
    <row r="309" spans="11:33" x14ac:dyDescent="0.15">
      <c r="K309" s="382">
        <f t="shared" si="33"/>
        <v>0</v>
      </c>
      <c r="T309" s="395">
        <f t="shared" si="38"/>
        <v>0</v>
      </c>
      <c r="AC309" s="392">
        <f t="shared" si="39"/>
        <v>0</v>
      </c>
      <c r="AD309" s="395">
        <f t="shared" si="34"/>
        <v>0</v>
      </c>
      <c r="AE309" s="395">
        <f t="shared" si="35"/>
        <v>0</v>
      </c>
      <c r="AF309" s="395">
        <f t="shared" si="36"/>
        <v>0</v>
      </c>
      <c r="AG309" s="395">
        <f t="shared" si="37"/>
        <v>0</v>
      </c>
    </row>
    <row r="310" spans="11:33" ht="12.75" thickBot="1" x14ac:dyDescent="0.2">
      <c r="K310" s="415">
        <f t="shared" si="33"/>
        <v>0</v>
      </c>
      <c r="T310" s="395">
        <f t="shared" si="38"/>
        <v>0</v>
      </c>
      <c r="AC310" s="392">
        <f t="shared" si="39"/>
        <v>0</v>
      </c>
      <c r="AD310" s="395">
        <f t="shared" si="34"/>
        <v>0</v>
      </c>
      <c r="AE310" s="395">
        <f t="shared" si="35"/>
        <v>0</v>
      </c>
      <c r="AF310" s="395">
        <f t="shared" si="36"/>
        <v>0</v>
      </c>
      <c r="AG310" s="395">
        <f t="shared" si="37"/>
        <v>0</v>
      </c>
    </row>
    <row r="311" spans="11:33" x14ac:dyDescent="0.15">
      <c r="K311" s="382">
        <f t="shared" si="33"/>
        <v>0</v>
      </c>
      <c r="T311" s="395">
        <f t="shared" si="38"/>
        <v>0</v>
      </c>
      <c r="AC311" s="392">
        <f t="shared" si="39"/>
        <v>0</v>
      </c>
      <c r="AD311" s="395">
        <f t="shared" si="34"/>
        <v>0</v>
      </c>
      <c r="AE311" s="395">
        <f t="shared" si="35"/>
        <v>0</v>
      </c>
      <c r="AF311" s="395">
        <f t="shared" si="36"/>
        <v>0</v>
      </c>
      <c r="AG311" s="395">
        <f t="shared" si="37"/>
        <v>0</v>
      </c>
    </row>
    <row r="312" spans="11:33" x14ac:dyDescent="0.15">
      <c r="K312" s="382">
        <f t="shared" si="33"/>
        <v>0</v>
      </c>
      <c r="T312" s="395">
        <f t="shared" si="38"/>
        <v>0</v>
      </c>
      <c r="AC312" s="392">
        <f t="shared" si="39"/>
        <v>0</v>
      </c>
      <c r="AD312" s="395">
        <f t="shared" si="34"/>
        <v>0</v>
      </c>
      <c r="AE312" s="395">
        <f t="shared" si="35"/>
        <v>0</v>
      </c>
      <c r="AF312" s="395">
        <f t="shared" si="36"/>
        <v>0</v>
      </c>
      <c r="AG312" s="395">
        <f t="shared" si="37"/>
        <v>0</v>
      </c>
    </row>
    <row r="313" spans="11:33" x14ac:dyDescent="0.15">
      <c r="K313" s="382">
        <f t="shared" si="33"/>
        <v>0</v>
      </c>
      <c r="T313" s="395">
        <f t="shared" si="38"/>
        <v>0</v>
      </c>
      <c r="AC313" s="392">
        <f t="shared" si="39"/>
        <v>0</v>
      </c>
      <c r="AD313" s="395">
        <f t="shared" si="34"/>
        <v>0</v>
      </c>
      <c r="AE313" s="395">
        <f t="shared" si="35"/>
        <v>0</v>
      </c>
      <c r="AF313" s="395">
        <f t="shared" si="36"/>
        <v>0</v>
      </c>
      <c r="AG313" s="395">
        <f t="shared" si="37"/>
        <v>0</v>
      </c>
    </row>
    <row r="314" spans="11:33" ht="12.75" thickBot="1" x14ac:dyDescent="0.2">
      <c r="K314" s="415">
        <f t="shared" si="33"/>
        <v>0</v>
      </c>
      <c r="T314" s="395">
        <f t="shared" si="38"/>
        <v>0</v>
      </c>
      <c r="AC314" s="392">
        <f t="shared" si="39"/>
        <v>0</v>
      </c>
      <c r="AD314" s="395">
        <f t="shared" si="34"/>
        <v>0</v>
      </c>
      <c r="AE314" s="395">
        <f t="shared" si="35"/>
        <v>0</v>
      </c>
      <c r="AF314" s="395">
        <f t="shared" si="36"/>
        <v>0</v>
      </c>
      <c r="AG314" s="395">
        <f t="shared" si="37"/>
        <v>0</v>
      </c>
    </row>
    <row r="315" spans="11:33" x14ac:dyDescent="0.15">
      <c r="K315" s="382">
        <f t="shared" si="33"/>
        <v>0</v>
      </c>
      <c r="T315" s="395">
        <f t="shared" si="38"/>
        <v>0</v>
      </c>
      <c r="AC315" s="392">
        <f t="shared" si="39"/>
        <v>0</v>
      </c>
      <c r="AD315" s="395">
        <f t="shared" si="34"/>
        <v>0</v>
      </c>
      <c r="AE315" s="395">
        <f t="shared" si="35"/>
        <v>0</v>
      </c>
      <c r="AF315" s="395">
        <f t="shared" si="36"/>
        <v>0</v>
      </c>
      <c r="AG315" s="395">
        <f t="shared" si="37"/>
        <v>0</v>
      </c>
    </row>
    <row r="316" spans="11:33" x14ac:dyDescent="0.15">
      <c r="K316" s="382">
        <f t="shared" si="33"/>
        <v>0</v>
      </c>
      <c r="T316" s="395">
        <f t="shared" si="38"/>
        <v>0</v>
      </c>
      <c r="AC316" s="392">
        <f t="shared" si="39"/>
        <v>0</v>
      </c>
      <c r="AD316" s="395">
        <f t="shared" si="34"/>
        <v>0</v>
      </c>
      <c r="AE316" s="395">
        <f t="shared" si="35"/>
        <v>0</v>
      </c>
      <c r="AF316" s="395">
        <f t="shared" si="36"/>
        <v>0</v>
      </c>
      <c r="AG316" s="395">
        <f t="shared" si="37"/>
        <v>0</v>
      </c>
    </row>
    <row r="317" spans="11:33" x14ac:dyDescent="0.15">
      <c r="K317" s="382">
        <f t="shared" si="33"/>
        <v>0</v>
      </c>
      <c r="T317" s="395">
        <f t="shared" si="38"/>
        <v>0</v>
      </c>
      <c r="AC317" s="392">
        <f t="shared" si="39"/>
        <v>0</v>
      </c>
      <c r="AD317" s="395">
        <f t="shared" si="34"/>
        <v>0</v>
      </c>
      <c r="AE317" s="395">
        <f t="shared" si="35"/>
        <v>0</v>
      </c>
      <c r="AF317" s="395">
        <f t="shared" si="36"/>
        <v>0</v>
      </c>
      <c r="AG317" s="395">
        <f t="shared" si="37"/>
        <v>0</v>
      </c>
    </row>
    <row r="318" spans="11:33" ht="12.75" thickBot="1" x14ac:dyDescent="0.2">
      <c r="K318" s="415">
        <f t="shared" si="33"/>
        <v>0</v>
      </c>
      <c r="T318" s="395">
        <f t="shared" si="38"/>
        <v>0</v>
      </c>
      <c r="AC318" s="392">
        <f t="shared" si="39"/>
        <v>0</v>
      </c>
      <c r="AD318" s="395">
        <f t="shared" si="34"/>
        <v>0</v>
      </c>
      <c r="AE318" s="395">
        <f t="shared" si="35"/>
        <v>0</v>
      </c>
      <c r="AF318" s="395">
        <f t="shared" si="36"/>
        <v>0</v>
      </c>
      <c r="AG318" s="395">
        <f t="shared" si="37"/>
        <v>0</v>
      </c>
    </row>
    <row r="319" spans="11:33" x14ac:dyDescent="0.15">
      <c r="K319" s="382">
        <f t="shared" si="33"/>
        <v>0</v>
      </c>
      <c r="T319" s="395">
        <f t="shared" si="38"/>
        <v>0</v>
      </c>
      <c r="AC319" s="392">
        <f t="shared" si="39"/>
        <v>0</v>
      </c>
      <c r="AD319" s="395">
        <f t="shared" si="34"/>
        <v>0</v>
      </c>
      <c r="AE319" s="395">
        <f t="shared" si="35"/>
        <v>0</v>
      </c>
      <c r="AF319" s="395">
        <f t="shared" si="36"/>
        <v>0</v>
      </c>
      <c r="AG319" s="395">
        <f t="shared" si="37"/>
        <v>0</v>
      </c>
    </row>
    <row r="320" spans="11:33" x14ac:dyDescent="0.15">
      <c r="K320" s="382">
        <f t="shared" si="33"/>
        <v>0</v>
      </c>
      <c r="T320" s="395">
        <f t="shared" si="38"/>
        <v>0</v>
      </c>
      <c r="AC320" s="392">
        <f t="shared" si="39"/>
        <v>0</v>
      </c>
      <c r="AD320" s="395">
        <f t="shared" si="34"/>
        <v>0</v>
      </c>
      <c r="AE320" s="395">
        <f t="shared" si="35"/>
        <v>0</v>
      </c>
      <c r="AF320" s="395">
        <f t="shared" si="36"/>
        <v>0</v>
      </c>
      <c r="AG320" s="395">
        <f t="shared" si="37"/>
        <v>0</v>
      </c>
    </row>
    <row r="321" spans="11:33" x14ac:dyDescent="0.15">
      <c r="K321" s="382">
        <f t="shared" si="33"/>
        <v>0</v>
      </c>
      <c r="T321" s="395">
        <f t="shared" si="38"/>
        <v>0</v>
      </c>
      <c r="AC321" s="392">
        <f t="shared" si="39"/>
        <v>0</v>
      </c>
      <c r="AD321" s="395">
        <f t="shared" si="34"/>
        <v>0</v>
      </c>
      <c r="AE321" s="395">
        <f t="shared" si="35"/>
        <v>0</v>
      </c>
      <c r="AF321" s="395">
        <f t="shared" si="36"/>
        <v>0</v>
      </c>
      <c r="AG321" s="395">
        <f t="shared" si="37"/>
        <v>0</v>
      </c>
    </row>
    <row r="322" spans="11:33" ht="12.75" thickBot="1" x14ac:dyDescent="0.2">
      <c r="K322" s="415">
        <f t="shared" si="33"/>
        <v>0</v>
      </c>
      <c r="T322" s="395">
        <f t="shared" si="38"/>
        <v>0</v>
      </c>
      <c r="AC322" s="392">
        <f t="shared" si="39"/>
        <v>0</v>
      </c>
      <c r="AD322" s="395">
        <f t="shared" si="34"/>
        <v>0</v>
      </c>
      <c r="AE322" s="395">
        <f t="shared" si="35"/>
        <v>0</v>
      </c>
      <c r="AF322" s="395">
        <f t="shared" si="36"/>
        <v>0</v>
      </c>
      <c r="AG322" s="395">
        <f t="shared" si="37"/>
        <v>0</v>
      </c>
    </row>
    <row r="323" spans="11:33" x14ac:dyDescent="0.15">
      <c r="K323" s="382">
        <f t="shared" si="33"/>
        <v>0</v>
      </c>
      <c r="T323" s="395">
        <f t="shared" si="38"/>
        <v>0</v>
      </c>
      <c r="AC323" s="392">
        <f t="shared" si="39"/>
        <v>0</v>
      </c>
      <c r="AD323" s="395">
        <f t="shared" si="34"/>
        <v>0</v>
      </c>
      <c r="AE323" s="395">
        <f t="shared" si="35"/>
        <v>0</v>
      </c>
      <c r="AF323" s="395">
        <f t="shared" si="36"/>
        <v>0</v>
      </c>
      <c r="AG323" s="395">
        <f t="shared" si="37"/>
        <v>0</v>
      </c>
    </row>
    <row r="324" spans="11:33" x14ac:dyDescent="0.15">
      <c r="K324" s="382">
        <f t="shared" si="33"/>
        <v>0</v>
      </c>
      <c r="T324" s="395">
        <f t="shared" si="38"/>
        <v>0</v>
      </c>
      <c r="AC324" s="392">
        <f t="shared" si="39"/>
        <v>0</v>
      </c>
      <c r="AD324" s="395">
        <f t="shared" si="34"/>
        <v>0</v>
      </c>
      <c r="AE324" s="395">
        <f t="shared" si="35"/>
        <v>0</v>
      </c>
      <c r="AF324" s="395">
        <f t="shared" si="36"/>
        <v>0</v>
      </c>
      <c r="AG324" s="395">
        <f t="shared" si="37"/>
        <v>0</v>
      </c>
    </row>
    <row r="325" spans="11:33" x14ac:dyDescent="0.15">
      <c r="K325" s="382">
        <f t="shared" si="33"/>
        <v>0</v>
      </c>
      <c r="T325" s="395">
        <f t="shared" si="38"/>
        <v>0</v>
      </c>
      <c r="AC325" s="392">
        <f t="shared" si="39"/>
        <v>0</v>
      </c>
      <c r="AD325" s="395">
        <f t="shared" si="34"/>
        <v>0</v>
      </c>
      <c r="AE325" s="395">
        <f t="shared" si="35"/>
        <v>0</v>
      </c>
      <c r="AF325" s="395">
        <f t="shared" si="36"/>
        <v>0</v>
      </c>
      <c r="AG325" s="395">
        <f t="shared" si="37"/>
        <v>0</v>
      </c>
    </row>
    <row r="326" spans="11:33" ht="12.75" thickBot="1" x14ac:dyDescent="0.2">
      <c r="K326" s="415">
        <f t="shared" si="33"/>
        <v>0</v>
      </c>
      <c r="T326" s="395">
        <f t="shared" si="38"/>
        <v>0</v>
      </c>
      <c r="AC326" s="392">
        <f t="shared" si="39"/>
        <v>0</v>
      </c>
      <c r="AD326" s="395">
        <f t="shared" si="34"/>
        <v>0</v>
      </c>
      <c r="AE326" s="395">
        <f t="shared" si="35"/>
        <v>0</v>
      </c>
      <c r="AF326" s="395">
        <f t="shared" si="36"/>
        <v>0</v>
      </c>
      <c r="AG326" s="395">
        <f t="shared" si="37"/>
        <v>0</v>
      </c>
    </row>
    <row r="327" spans="11:33" x14ac:dyDescent="0.15">
      <c r="K327" s="382">
        <f t="shared" si="33"/>
        <v>0</v>
      </c>
      <c r="T327" s="395">
        <f t="shared" si="38"/>
        <v>0</v>
      </c>
      <c r="AC327" s="392">
        <f t="shared" si="39"/>
        <v>0</v>
      </c>
      <c r="AD327" s="395">
        <f t="shared" si="34"/>
        <v>0</v>
      </c>
      <c r="AE327" s="395">
        <f t="shared" si="35"/>
        <v>0</v>
      </c>
      <c r="AF327" s="395">
        <f t="shared" si="36"/>
        <v>0</v>
      </c>
      <c r="AG327" s="395">
        <f t="shared" si="37"/>
        <v>0</v>
      </c>
    </row>
    <row r="328" spans="11:33" x14ac:dyDescent="0.15">
      <c r="K328" s="382">
        <f t="shared" si="33"/>
        <v>0</v>
      </c>
      <c r="T328" s="395">
        <f t="shared" si="38"/>
        <v>0</v>
      </c>
      <c r="AC328" s="392">
        <f t="shared" si="39"/>
        <v>0</v>
      </c>
      <c r="AD328" s="395">
        <f t="shared" si="34"/>
        <v>0</v>
      </c>
      <c r="AE328" s="395">
        <f t="shared" si="35"/>
        <v>0</v>
      </c>
      <c r="AF328" s="395">
        <f t="shared" si="36"/>
        <v>0</v>
      </c>
      <c r="AG328" s="395">
        <f t="shared" si="37"/>
        <v>0</v>
      </c>
    </row>
    <row r="329" spans="11:33" x14ac:dyDescent="0.15">
      <c r="K329" s="382">
        <f t="shared" si="33"/>
        <v>0</v>
      </c>
      <c r="T329" s="395">
        <f t="shared" si="38"/>
        <v>0</v>
      </c>
      <c r="AC329" s="392">
        <f t="shared" si="39"/>
        <v>0</v>
      </c>
      <c r="AD329" s="395">
        <f t="shared" si="34"/>
        <v>0</v>
      </c>
      <c r="AE329" s="395">
        <f t="shared" si="35"/>
        <v>0</v>
      </c>
      <c r="AF329" s="395">
        <f t="shared" si="36"/>
        <v>0</v>
      </c>
      <c r="AG329" s="395">
        <f t="shared" si="37"/>
        <v>0</v>
      </c>
    </row>
    <row r="330" spans="11:33" ht="12.75" thickBot="1" x14ac:dyDescent="0.2">
      <c r="K330" s="415">
        <f t="shared" si="33"/>
        <v>0</v>
      </c>
      <c r="T330" s="395">
        <f t="shared" si="38"/>
        <v>0</v>
      </c>
      <c r="AC330" s="392">
        <f t="shared" si="39"/>
        <v>0</v>
      </c>
      <c r="AD330" s="395">
        <f t="shared" si="34"/>
        <v>0</v>
      </c>
      <c r="AE330" s="395">
        <f t="shared" si="35"/>
        <v>0</v>
      </c>
      <c r="AF330" s="395">
        <f t="shared" si="36"/>
        <v>0</v>
      </c>
      <c r="AG330" s="395">
        <f t="shared" si="37"/>
        <v>0</v>
      </c>
    </row>
    <row r="331" spans="11:33" x14ac:dyDescent="0.15">
      <c r="K331" s="382">
        <f t="shared" si="33"/>
        <v>0</v>
      </c>
      <c r="T331" s="395">
        <f t="shared" si="38"/>
        <v>0</v>
      </c>
      <c r="AC331" s="392">
        <f t="shared" si="39"/>
        <v>0</v>
      </c>
      <c r="AD331" s="395">
        <f t="shared" si="34"/>
        <v>0</v>
      </c>
      <c r="AE331" s="395">
        <f t="shared" si="35"/>
        <v>0</v>
      </c>
      <c r="AF331" s="395">
        <f t="shared" si="36"/>
        <v>0</v>
      </c>
      <c r="AG331" s="395">
        <f t="shared" si="37"/>
        <v>0</v>
      </c>
    </row>
    <row r="332" spans="11:33" x14ac:dyDescent="0.15">
      <c r="K332" s="382">
        <f t="shared" si="33"/>
        <v>0</v>
      </c>
      <c r="T332" s="395">
        <f t="shared" si="38"/>
        <v>0</v>
      </c>
      <c r="AC332" s="392">
        <f t="shared" si="39"/>
        <v>0</v>
      </c>
      <c r="AD332" s="395">
        <f t="shared" si="34"/>
        <v>0</v>
      </c>
      <c r="AE332" s="395">
        <f t="shared" si="35"/>
        <v>0</v>
      </c>
      <c r="AF332" s="395">
        <f t="shared" si="36"/>
        <v>0</v>
      </c>
      <c r="AG332" s="395">
        <f t="shared" si="37"/>
        <v>0</v>
      </c>
    </row>
    <row r="333" spans="11:33" x14ac:dyDescent="0.15">
      <c r="K333" s="382">
        <f t="shared" si="33"/>
        <v>0</v>
      </c>
      <c r="T333" s="395">
        <f t="shared" si="38"/>
        <v>0</v>
      </c>
      <c r="AC333" s="392">
        <f t="shared" si="39"/>
        <v>0</v>
      </c>
      <c r="AD333" s="395">
        <f t="shared" si="34"/>
        <v>0</v>
      </c>
      <c r="AE333" s="395">
        <f t="shared" si="35"/>
        <v>0</v>
      </c>
      <c r="AF333" s="395">
        <f t="shared" si="36"/>
        <v>0</v>
      </c>
      <c r="AG333" s="395">
        <f t="shared" si="37"/>
        <v>0</v>
      </c>
    </row>
    <row r="334" spans="11:33" ht="12.75" thickBot="1" x14ac:dyDescent="0.2">
      <c r="K334" s="415">
        <f t="shared" si="33"/>
        <v>0</v>
      </c>
      <c r="T334" s="395">
        <f t="shared" si="38"/>
        <v>0</v>
      </c>
      <c r="AC334" s="392">
        <f t="shared" si="39"/>
        <v>0</v>
      </c>
      <c r="AD334" s="395">
        <f t="shared" si="34"/>
        <v>0</v>
      </c>
      <c r="AE334" s="395">
        <f t="shared" si="35"/>
        <v>0</v>
      </c>
      <c r="AF334" s="395">
        <f t="shared" si="36"/>
        <v>0</v>
      </c>
      <c r="AG334" s="395">
        <f t="shared" si="37"/>
        <v>0</v>
      </c>
    </row>
    <row r="335" spans="11:33" x14ac:dyDescent="0.15">
      <c r="K335" s="382">
        <f t="shared" ref="K335:K398" si="40">G335*I335</f>
        <v>0</v>
      </c>
      <c r="T335" s="395">
        <f t="shared" si="38"/>
        <v>0</v>
      </c>
      <c r="AC335" s="392">
        <f t="shared" si="39"/>
        <v>0</v>
      </c>
      <c r="AD335" s="395">
        <f t="shared" si="34"/>
        <v>0</v>
      </c>
      <c r="AE335" s="395">
        <f t="shared" si="35"/>
        <v>0</v>
      </c>
      <c r="AF335" s="395">
        <f t="shared" si="36"/>
        <v>0</v>
      </c>
      <c r="AG335" s="395">
        <f t="shared" si="37"/>
        <v>0</v>
      </c>
    </row>
    <row r="336" spans="11:33" x14ac:dyDescent="0.15">
      <c r="K336" s="382">
        <f t="shared" si="40"/>
        <v>0</v>
      </c>
      <c r="T336" s="395">
        <f t="shared" si="38"/>
        <v>0</v>
      </c>
      <c r="AC336" s="392">
        <f t="shared" si="39"/>
        <v>0</v>
      </c>
      <c r="AD336" s="395">
        <f t="shared" ref="AD336:AD399" si="41">G336*Z336</f>
        <v>0</v>
      </c>
      <c r="AE336" s="395">
        <f t="shared" ref="AE336:AE399" si="42">G336*AA336</f>
        <v>0</v>
      </c>
      <c r="AF336" s="395">
        <f t="shared" ref="AF336:AF399" si="43">G336*AB336</f>
        <v>0</v>
      </c>
      <c r="AG336" s="395">
        <f t="shared" ref="AG336:AG399" si="44">AD336+AE336+AF336</f>
        <v>0</v>
      </c>
    </row>
    <row r="337" spans="11:33" x14ac:dyDescent="0.15">
      <c r="K337" s="382">
        <f t="shared" si="40"/>
        <v>0</v>
      </c>
      <c r="T337" s="395">
        <f t="shared" ref="T337:T400" si="45">K337+Q337+S337</f>
        <v>0</v>
      </c>
      <c r="AC337" s="392">
        <f t="shared" ref="AC337:AC400" si="46">Z337+AA337+AB337</f>
        <v>0</v>
      </c>
      <c r="AD337" s="395">
        <f t="shared" si="41"/>
        <v>0</v>
      </c>
      <c r="AE337" s="395">
        <f t="shared" si="42"/>
        <v>0</v>
      </c>
      <c r="AF337" s="395">
        <f t="shared" si="43"/>
        <v>0</v>
      </c>
      <c r="AG337" s="395">
        <f t="shared" si="44"/>
        <v>0</v>
      </c>
    </row>
    <row r="338" spans="11:33" ht="12.75" thickBot="1" x14ac:dyDescent="0.2">
      <c r="K338" s="415">
        <f t="shared" si="40"/>
        <v>0</v>
      </c>
      <c r="T338" s="395">
        <f t="shared" si="45"/>
        <v>0</v>
      </c>
      <c r="AC338" s="392">
        <f t="shared" si="46"/>
        <v>0</v>
      </c>
      <c r="AD338" s="395">
        <f t="shared" si="41"/>
        <v>0</v>
      </c>
      <c r="AE338" s="395">
        <f t="shared" si="42"/>
        <v>0</v>
      </c>
      <c r="AF338" s="395">
        <f t="shared" si="43"/>
        <v>0</v>
      </c>
      <c r="AG338" s="395">
        <f t="shared" si="44"/>
        <v>0</v>
      </c>
    </row>
    <row r="339" spans="11:33" x14ac:dyDescent="0.15">
      <c r="K339" s="382">
        <f t="shared" si="40"/>
        <v>0</v>
      </c>
      <c r="T339" s="395">
        <f t="shared" si="45"/>
        <v>0</v>
      </c>
      <c r="AC339" s="392">
        <f t="shared" si="46"/>
        <v>0</v>
      </c>
      <c r="AD339" s="395">
        <f t="shared" si="41"/>
        <v>0</v>
      </c>
      <c r="AE339" s="395">
        <f t="shared" si="42"/>
        <v>0</v>
      </c>
      <c r="AF339" s="395">
        <f t="shared" si="43"/>
        <v>0</v>
      </c>
      <c r="AG339" s="395">
        <f t="shared" si="44"/>
        <v>0</v>
      </c>
    </row>
    <row r="340" spans="11:33" x14ac:dyDescent="0.15">
      <c r="K340" s="382">
        <f t="shared" si="40"/>
        <v>0</v>
      </c>
      <c r="T340" s="395">
        <f t="shared" si="45"/>
        <v>0</v>
      </c>
      <c r="AC340" s="392">
        <f t="shared" si="46"/>
        <v>0</v>
      </c>
      <c r="AD340" s="395">
        <f t="shared" si="41"/>
        <v>0</v>
      </c>
      <c r="AE340" s="395">
        <f t="shared" si="42"/>
        <v>0</v>
      </c>
      <c r="AF340" s="395">
        <f t="shared" si="43"/>
        <v>0</v>
      </c>
      <c r="AG340" s="395">
        <f t="shared" si="44"/>
        <v>0</v>
      </c>
    </row>
    <row r="341" spans="11:33" x14ac:dyDescent="0.15">
      <c r="K341" s="382">
        <f t="shared" si="40"/>
        <v>0</v>
      </c>
      <c r="T341" s="395">
        <f t="shared" si="45"/>
        <v>0</v>
      </c>
      <c r="AC341" s="392">
        <f t="shared" si="46"/>
        <v>0</v>
      </c>
      <c r="AD341" s="395">
        <f t="shared" si="41"/>
        <v>0</v>
      </c>
      <c r="AE341" s="395">
        <f t="shared" si="42"/>
        <v>0</v>
      </c>
      <c r="AF341" s="395">
        <f t="shared" si="43"/>
        <v>0</v>
      </c>
      <c r="AG341" s="395">
        <f t="shared" si="44"/>
        <v>0</v>
      </c>
    </row>
    <row r="342" spans="11:33" ht="12.75" thickBot="1" x14ac:dyDescent="0.2">
      <c r="K342" s="415">
        <f t="shared" si="40"/>
        <v>0</v>
      </c>
      <c r="T342" s="395">
        <f t="shared" si="45"/>
        <v>0</v>
      </c>
      <c r="AC342" s="392">
        <f t="shared" si="46"/>
        <v>0</v>
      </c>
      <c r="AD342" s="395">
        <f t="shared" si="41"/>
        <v>0</v>
      </c>
      <c r="AE342" s="395">
        <f t="shared" si="42"/>
        <v>0</v>
      </c>
      <c r="AF342" s="395">
        <f t="shared" si="43"/>
        <v>0</v>
      </c>
      <c r="AG342" s="395">
        <f t="shared" si="44"/>
        <v>0</v>
      </c>
    </row>
    <row r="343" spans="11:33" x14ac:dyDescent="0.15">
      <c r="K343" s="382">
        <f t="shared" si="40"/>
        <v>0</v>
      </c>
      <c r="T343" s="395">
        <f t="shared" si="45"/>
        <v>0</v>
      </c>
      <c r="AC343" s="392">
        <f t="shared" si="46"/>
        <v>0</v>
      </c>
      <c r="AD343" s="395">
        <f t="shared" si="41"/>
        <v>0</v>
      </c>
      <c r="AE343" s="395">
        <f t="shared" si="42"/>
        <v>0</v>
      </c>
      <c r="AF343" s="395">
        <f t="shared" si="43"/>
        <v>0</v>
      </c>
      <c r="AG343" s="395">
        <f t="shared" si="44"/>
        <v>0</v>
      </c>
    </row>
    <row r="344" spans="11:33" x14ac:dyDescent="0.15">
      <c r="K344" s="382">
        <f t="shared" si="40"/>
        <v>0</v>
      </c>
      <c r="T344" s="395">
        <f t="shared" si="45"/>
        <v>0</v>
      </c>
      <c r="AC344" s="392">
        <f t="shared" si="46"/>
        <v>0</v>
      </c>
      <c r="AD344" s="395">
        <f t="shared" si="41"/>
        <v>0</v>
      </c>
      <c r="AE344" s="395">
        <f t="shared" si="42"/>
        <v>0</v>
      </c>
      <c r="AF344" s="395">
        <f t="shared" si="43"/>
        <v>0</v>
      </c>
      <c r="AG344" s="395">
        <f t="shared" si="44"/>
        <v>0</v>
      </c>
    </row>
    <row r="345" spans="11:33" x14ac:dyDescent="0.15">
      <c r="K345" s="382">
        <f t="shared" si="40"/>
        <v>0</v>
      </c>
      <c r="T345" s="395">
        <f t="shared" si="45"/>
        <v>0</v>
      </c>
      <c r="AC345" s="392">
        <f t="shared" si="46"/>
        <v>0</v>
      </c>
      <c r="AD345" s="395">
        <f t="shared" si="41"/>
        <v>0</v>
      </c>
      <c r="AE345" s="395">
        <f t="shared" si="42"/>
        <v>0</v>
      </c>
      <c r="AF345" s="395">
        <f t="shared" si="43"/>
        <v>0</v>
      </c>
      <c r="AG345" s="395">
        <f t="shared" si="44"/>
        <v>0</v>
      </c>
    </row>
    <row r="346" spans="11:33" ht="12.75" thickBot="1" x14ac:dyDescent="0.2">
      <c r="K346" s="415">
        <f t="shared" si="40"/>
        <v>0</v>
      </c>
      <c r="T346" s="395">
        <f t="shared" si="45"/>
        <v>0</v>
      </c>
      <c r="AC346" s="392">
        <f t="shared" si="46"/>
        <v>0</v>
      </c>
      <c r="AD346" s="395">
        <f t="shared" si="41"/>
        <v>0</v>
      </c>
      <c r="AE346" s="395">
        <f t="shared" si="42"/>
        <v>0</v>
      </c>
      <c r="AF346" s="395">
        <f t="shared" si="43"/>
        <v>0</v>
      </c>
      <c r="AG346" s="395">
        <f t="shared" si="44"/>
        <v>0</v>
      </c>
    </row>
    <row r="347" spans="11:33" x14ac:dyDescent="0.15">
      <c r="K347" s="382">
        <f t="shared" si="40"/>
        <v>0</v>
      </c>
      <c r="T347" s="395">
        <f t="shared" si="45"/>
        <v>0</v>
      </c>
      <c r="AC347" s="392">
        <f t="shared" si="46"/>
        <v>0</v>
      </c>
      <c r="AD347" s="395">
        <f t="shared" si="41"/>
        <v>0</v>
      </c>
      <c r="AE347" s="395">
        <f t="shared" si="42"/>
        <v>0</v>
      </c>
      <c r="AF347" s="395">
        <f t="shared" si="43"/>
        <v>0</v>
      </c>
      <c r="AG347" s="395">
        <f t="shared" si="44"/>
        <v>0</v>
      </c>
    </row>
    <row r="348" spans="11:33" x14ac:dyDescent="0.15">
      <c r="K348" s="382">
        <f t="shared" si="40"/>
        <v>0</v>
      </c>
      <c r="T348" s="395">
        <f t="shared" si="45"/>
        <v>0</v>
      </c>
      <c r="AC348" s="392">
        <f t="shared" si="46"/>
        <v>0</v>
      </c>
      <c r="AD348" s="395">
        <f t="shared" si="41"/>
        <v>0</v>
      </c>
      <c r="AE348" s="395">
        <f t="shared" si="42"/>
        <v>0</v>
      </c>
      <c r="AF348" s="395">
        <f t="shared" si="43"/>
        <v>0</v>
      </c>
      <c r="AG348" s="395">
        <f t="shared" si="44"/>
        <v>0</v>
      </c>
    </row>
    <row r="349" spans="11:33" x14ac:dyDescent="0.15">
      <c r="K349" s="382">
        <f t="shared" si="40"/>
        <v>0</v>
      </c>
      <c r="T349" s="395">
        <f t="shared" si="45"/>
        <v>0</v>
      </c>
      <c r="AC349" s="392">
        <f t="shared" si="46"/>
        <v>0</v>
      </c>
      <c r="AD349" s="395">
        <f t="shared" si="41"/>
        <v>0</v>
      </c>
      <c r="AE349" s="395">
        <f t="shared" si="42"/>
        <v>0</v>
      </c>
      <c r="AF349" s="395">
        <f t="shared" si="43"/>
        <v>0</v>
      </c>
      <c r="AG349" s="395">
        <f t="shared" si="44"/>
        <v>0</v>
      </c>
    </row>
    <row r="350" spans="11:33" ht="12.75" thickBot="1" x14ac:dyDescent="0.2">
      <c r="K350" s="415">
        <f t="shared" si="40"/>
        <v>0</v>
      </c>
      <c r="T350" s="395">
        <f t="shared" si="45"/>
        <v>0</v>
      </c>
      <c r="AC350" s="392">
        <f t="shared" si="46"/>
        <v>0</v>
      </c>
      <c r="AD350" s="395">
        <f t="shared" si="41"/>
        <v>0</v>
      </c>
      <c r="AE350" s="395">
        <f t="shared" si="42"/>
        <v>0</v>
      </c>
      <c r="AF350" s="395">
        <f t="shared" si="43"/>
        <v>0</v>
      </c>
      <c r="AG350" s="395">
        <f t="shared" si="44"/>
        <v>0</v>
      </c>
    </row>
    <row r="351" spans="11:33" x14ac:dyDescent="0.15">
      <c r="K351" s="382">
        <f t="shared" si="40"/>
        <v>0</v>
      </c>
      <c r="T351" s="395">
        <f t="shared" si="45"/>
        <v>0</v>
      </c>
      <c r="AC351" s="392">
        <f t="shared" si="46"/>
        <v>0</v>
      </c>
      <c r="AD351" s="395">
        <f t="shared" si="41"/>
        <v>0</v>
      </c>
      <c r="AE351" s="395">
        <f t="shared" si="42"/>
        <v>0</v>
      </c>
      <c r="AF351" s="395">
        <f t="shared" si="43"/>
        <v>0</v>
      </c>
      <c r="AG351" s="395">
        <f t="shared" si="44"/>
        <v>0</v>
      </c>
    </row>
    <row r="352" spans="11:33" x14ac:dyDescent="0.15">
      <c r="K352" s="382">
        <f t="shared" si="40"/>
        <v>0</v>
      </c>
      <c r="T352" s="395">
        <f t="shared" si="45"/>
        <v>0</v>
      </c>
      <c r="AC352" s="392">
        <f t="shared" si="46"/>
        <v>0</v>
      </c>
      <c r="AD352" s="395">
        <f t="shared" si="41"/>
        <v>0</v>
      </c>
      <c r="AE352" s="395">
        <f t="shared" si="42"/>
        <v>0</v>
      </c>
      <c r="AF352" s="395">
        <f t="shared" si="43"/>
        <v>0</v>
      </c>
      <c r="AG352" s="395">
        <f t="shared" si="44"/>
        <v>0</v>
      </c>
    </row>
    <row r="353" spans="11:33" x14ac:dyDescent="0.15">
      <c r="K353" s="382">
        <f t="shared" si="40"/>
        <v>0</v>
      </c>
      <c r="T353" s="395">
        <f t="shared" si="45"/>
        <v>0</v>
      </c>
      <c r="AC353" s="392">
        <f t="shared" si="46"/>
        <v>0</v>
      </c>
      <c r="AD353" s="395">
        <f t="shared" si="41"/>
        <v>0</v>
      </c>
      <c r="AE353" s="395">
        <f t="shared" si="42"/>
        <v>0</v>
      </c>
      <c r="AF353" s="395">
        <f t="shared" si="43"/>
        <v>0</v>
      </c>
      <c r="AG353" s="395">
        <f t="shared" si="44"/>
        <v>0</v>
      </c>
    </row>
    <row r="354" spans="11:33" ht="12.75" thickBot="1" x14ac:dyDescent="0.2">
      <c r="K354" s="415">
        <f t="shared" si="40"/>
        <v>0</v>
      </c>
      <c r="T354" s="395">
        <f t="shared" si="45"/>
        <v>0</v>
      </c>
      <c r="AC354" s="392">
        <f t="shared" si="46"/>
        <v>0</v>
      </c>
      <c r="AD354" s="395">
        <f t="shared" si="41"/>
        <v>0</v>
      </c>
      <c r="AE354" s="395">
        <f t="shared" si="42"/>
        <v>0</v>
      </c>
      <c r="AF354" s="395">
        <f t="shared" si="43"/>
        <v>0</v>
      </c>
      <c r="AG354" s="395">
        <f t="shared" si="44"/>
        <v>0</v>
      </c>
    </row>
    <row r="355" spans="11:33" x14ac:dyDescent="0.15">
      <c r="K355" s="382">
        <f t="shared" si="40"/>
        <v>0</v>
      </c>
      <c r="T355" s="395">
        <f t="shared" si="45"/>
        <v>0</v>
      </c>
      <c r="AC355" s="392">
        <f t="shared" si="46"/>
        <v>0</v>
      </c>
      <c r="AD355" s="395">
        <f t="shared" si="41"/>
        <v>0</v>
      </c>
      <c r="AE355" s="395">
        <f t="shared" si="42"/>
        <v>0</v>
      </c>
      <c r="AF355" s="395">
        <f t="shared" si="43"/>
        <v>0</v>
      </c>
      <c r="AG355" s="395">
        <f t="shared" si="44"/>
        <v>0</v>
      </c>
    </row>
    <row r="356" spans="11:33" x14ac:dyDescent="0.15">
      <c r="K356" s="382">
        <f t="shared" si="40"/>
        <v>0</v>
      </c>
      <c r="T356" s="395">
        <f t="shared" si="45"/>
        <v>0</v>
      </c>
      <c r="AC356" s="392">
        <f t="shared" si="46"/>
        <v>0</v>
      </c>
      <c r="AD356" s="395">
        <f t="shared" si="41"/>
        <v>0</v>
      </c>
      <c r="AE356" s="395">
        <f t="shared" si="42"/>
        <v>0</v>
      </c>
      <c r="AF356" s="395">
        <f t="shared" si="43"/>
        <v>0</v>
      </c>
      <c r="AG356" s="395">
        <f t="shared" si="44"/>
        <v>0</v>
      </c>
    </row>
    <row r="357" spans="11:33" x14ac:dyDescent="0.15">
      <c r="K357" s="382">
        <f t="shared" si="40"/>
        <v>0</v>
      </c>
      <c r="T357" s="395">
        <f t="shared" si="45"/>
        <v>0</v>
      </c>
      <c r="AC357" s="392">
        <f t="shared" si="46"/>
        <v>0</v>
      </c>
      <c r="AD357" s="395">
        <f t="shared" si="41"/>
        <v>0</v>
      </c>
      <c r="AE357" s="395">
        <f t="shared" si="42"/>
        <v>0</v>
      </c>
      <c r="AF357" s="395">
        <f t="shared" si="43"/>
        <v>0</v>
      </c>
      <c r="AG357" s="395">
        <f t="shared" si="44"/>
        <v>0</v>
      </c>
    </row>
    <row r="358" spans="11:33" ht="12.75" thickBot="1" x14ac:dyDescent="0.2">
      <c r="K358" s="415">
        <f t="shared" si="40"/>
        <v>0</v>
      </c>
      <c r="T358" s="395">
        <f t="shared" si="45"/>
        <v>0</v>
      </c>
      <c r="AC358" s="392">
        <f t="shared" si="46"/>
        <v>0</v>
      </c>
      <c r="AD358" s="395">
        <f t="shared" si="41"/>
        <v>0</v>
      </c>
      <c r="AE358" s="395">
        <f t="shared" si="42"/>
        <v>0</v>
      </c>
      <c r="AF358" s="395">
        <f t="shared" si="43"/>
        <v>0</v>
      </c>
      <c r="AG358" s="395">
        <f t="shared" si="44"/>
        <v>0</v>
      </c>
    </row>
    <row r="359" spans="11:33" x14ac:dyDescent="0.15">
      <c r="K359" s="382">
        <f t="shared" si="40"/>
        <v>0</v>
      </c>
      <c r="T359" s="395">
        <f t="shared" si="45"/>
        <v>0</v>
      </c>
      <c r="AC359" s="392">
        <f t="shared" si="46"/>
        <v>0</v>
      </c>
      <c r="AD359" s="395">
        <f t="shared" si="41"/>
        <v>0</v>
      </c>
      <c r="AE359" s="395">
        <f t="shared" si="42"/>
        <v>0</v>
      </c>
      <c r="AF359" s="395">
        <f t="shared" si="43"/>
        <v>0</v>
      </c>
      <c r="AG359" s="395">
        <f t="shared" si="44"/>
        <v>0</v>
      </c>
    </row>
    <row r="360" spans="11:33" x14ac:dyDescent="0.15">
      <c r="K360" s="382">
        <f t="shared" si="40"/>
        <v>0</v>
      </c>
      <c r="T360" s="395">
        <f t="shared" si="45"/>
        <v>0</v>
      </c>
      <c r="AC360" s="392">
        <f t="shared" si="46"/>
        <v>0</v>
      </c>
      <c r="AD360" s="395">
        <f t="shared" si="41"/>
        <v>0</v>
      </c>
      <c r="AE360" s="395">
        <f t="shared" si="42"/>
        <v>0</v>
      </c>
      <c r="AF360" s="395">
        <f t="shared" si="43"/>
        <v>0</v>
      </c>
      <c r="AG360" s="395">
        <f t="shared" si="44"/>
        <v>0</v>
      </c>
    </row>
    <row r="361" spans="11:33" x14ac:dyDescent="0.15">
      <c r="K361" s="382">
        <f t="shared" si="40"/>
        <v>0</v>
      </c>
      <c r="T361" s="395">
        <f t="shared" si="45"/>
        <v>0</v>
      </c>
      <c r="AC361" s="392">
        <f t="shared" si="46"/>
        <v>0</v>
      </c>
      <c r="AD361" s="395">
        <f t="shared" si="41"/>
        <v>0</v>
      </c>
      <c r="AE361" s="395">
        <f t="shared" si="42"/>
        <v>0</v>
      </c>
      <c r="AF361" s="395">
        <f t="shared" si="43"/>
        <v>0</v>
      </c>
      <c r="AG361" s="395">
        <f t="shared" si="44"/>
        <v>0</v>
      </c>
    </row>
    <row r="362" spans="11:33" ht="12.75" thickBot="1" x14ac:dyDescent="0.2">
      <c r="K362" s="415">
        <f t="shared" si="40"/>
        <v>0</v>
      </c>
      <c r="T362" s="395">
        <f t="shared" si="45"/>
        <v>0</v>
      </c>
      <c r="AC362" s="392">
        <f t="shared" si="46"/>
        <v>0</v>
      </c>
      <c r="AD362" s="395">
        <f t="shared" si="41"/>
        <v>0</v>
      </c>
      <c r="AE362" s="395">
        <f t="shared" si="42"/>
        <v>0</v>
      </c>
      <c r="AF362" s="395">
        <f t="shared" si="43"/>
        <v>0</v>
      </c>
      <c r="AG362" s="395">
        <f t="shared" si="44"/>
        <v>0</v>
      </c>
    </row>
    <row r="363" spans="11:33" x14ac:dyDescent="0.15">
      <c r="K363" s="382">
        <f t="shared" si="40"/>
        <v>0</v>
      </c>
      <c r="T363" s="395">
        <f t="shared" si="45"/>
        <v>0</v>
      </c>
      <c r="AC363" s="392">
        <f t="shared" si="46"/>
        <v>0</v>
      </c>
      <c r="AD363" s="395">
        <f t="shared" si="41"/>
        <v>0</v>
      </c>
      <c r="AE363" s="395">
        <f t="shared" si="42"/>
        <v>0</v>
      </c>
      <c r="AF363" s="395">
        <f t="shared" si="43"/>
        <v>0</v>
      </c>
      <c r="AG363" s="395">
        <f t="shared" si="44"/>
        <v>0</v>
      </c>
    </row>
    <row r="364" spans="11:33" x14ac:dyDescent="0.15">
      <c r="K364" s="382">
        <f t="shared" si="40"/>
        <v>0</v>
      </c>
      <c r="T364" s="395">
        <f t="shared" si="45"/>
        <v>0</v>
      </c>
      <c r="AC364" s="392">
        <f t="shared" si="46"/>
        <v>0</v>
      </c>
      <c r="AD364" s="395">
        <f t="shared" si="41"/>
        <v>0</v>
      </c>
      <c r="AE364" s="395">
        <f t="shared" si="42"/>
        <v>0</v>
      </c>
      <c r="AF364" s="395">
        <f t="shared" si="43"/>
        <v>0</v>
      </c>
      <c r="AG364" s="395">
        <f t="shared" si="44"/>
        <v>0</v>
      </c>
    </row>
    <row r="365" spans="11:33" x14ac:dyDescent="0.15">
      <c r="K365" s="382">
        <f t="shared" si="40"/>
        <v>0</v>
      </c>
      <c r="T365" s="395">
        <f t="shared" si="45"/>
        <v>0</v>
      </c>
      <c r="AC365" s="392">
        <f t="shared" si="46"/>
        <v>0</v>
      </c>
      <c r="AD365" s="395">
        <f t="shared" si="41"/>
        <v>0</v>
      </c>
      <c r="AE365" s="395">
        <f t="shared" si="42"/>
        <v>0</v>
      </c>
      <c r="AF365" s="395">
        <f t="shared" si="43"/>
        <v>0</v>
      </c>
      <c r="AG365" s="395">
        <f t="shared" si="44"/>
        <v>0</v>
      </c>
    </row>
    <row r="366" spans="11:33" ht="12.75" thickBot="1" x14ac:dyDescent="0.2">
      <c r="K366" s="415">
        <f t="shared" si="40"/>
        <v>0</v>
      </c>
      <c r="T366" s="395">
        <f t="shared" si="45"/>
        <v>0</v>
      </c>
      <c r="AC366" s="392">
        <f t="shared" si="46"/>
        <v>0</v>
      </c>
      <c r="AD366" s="395">
        <f t="shared" si="41"/>
        <v>0</v>
      </c>
      <c r="AE366" s="395">
        <f t="shared" si="42"/>
        <v>0</v>
      </c>
      <c r="AF366" s="395">
        <f t="shared" si="43"/>
        <v>0</v>
      </c>
      <c r="AG366" s="395">
        <f t="shared" si="44"/>
        <v>0</v>
      </c>
    </row>
    <row r="367" spans="11:33" x14ac:dyDescent="0.15">
      <c r="K367" s="382">
        <f t="shared" si="40"/>
        <v>0</v>
      </c>
      <c r="T367" s="395">
        <f t="shared" si="45"/>
        <v>0</v>
      </c>
      <c r="AC367" s="392">
        <f t="shared" si="46"/>
        <v>0</v>
      </c>
      <c r="AD367" s="395">
        <f t="shared" si="41"/>
        <v>0</v>
      </c>
      <c r="AE367" s="395">
        <f t="shared" si="42"/>
        <v>0</v>
      </c>
      <c r="AF367" s="395">
        <f t="shared" si="43"/>
        <v>0</v>
      </c>
      <c r="AG367" s="395">
        <f t="shared" si="44"/>
        <v>0</v>
      </c>
    </row>
    <row r="368" spans="11:33" x14ac:dyDescent="0.15">
      <c r="K368" s="382">
        <f t="shared" si="40"/>
        <v>0</v>
      </c>
      <c r="T368" s="395">
        <f t="shared" si="45"/>
        <v>0</v>
      </c>
      <c r="AC368" s="392">
        <f t="shared" si="46"/>
        <v>0</v>
      </c>
      <c r="AD368" s="395">
        <f t="shared" si="41"/>
        <v>0</v>
      </c>
      <c r="AE368" s="395">
        <f t="shared" si="42"/>
        <v>0</v>
      </c>
      <c r="AF368" s="395">
        <f t="shared" si="43"/>
        <v>0</v>
      </c>
      <c r="AG368" s="395">
        <f t="shared" si="44"/>
        <v>0</v>
      </c>
    </row>
    <row r="369" spans="11:33" x14ac:dyDescent="0.15">
      <c r="K369" s="382">
        <f t="shared" si="40"/>
        <v>0</v>
      </c>
      <c r="T369" s="395">
        <f t="shared" si="45"/>
        <v>0</v>
      </c>
      <c r="AC369" s="392">
        <f t="shared" si="46"/>
        <v>0</v>
      </c>
      <c r="AD369" s="395">
        <f t="shared" si="41"/>
        <v>0</v>
      </c>
      <c r="AE369" s="395">
        <f t="shared" si="42"/>
        <v>0</v>
      </c>
      <c r="AF369" s="395">
        <f t="shared" si="43"/>
        <v>0</v>
      </c>
      <c r="AG369" s="395">
        <f t="shared" si="44"/>
        <v>0</v>
      </c>
    </row>
    <row r="370" spans="11:33" ht="12.75" thickBot="1" x14ac:dyDescent="0.2">
      <c r="K370" s="415">
        <f t="shared" si="40"/>
        <v>0</v>
      </c>
      <c r="T370" s="395">
        <f t="shared" si="45"/>
        <v>0</v>
      </c>
      <c r="AC370" s="392">
        <f t="shared" si="46"/>
        <v>0</v>
      </c>
      <c r="AD370" s="395">
        <f t="shared" si="41"/>
        <v>0</v>
      </c>
      <c r="AE370" s="395">
        <f t="shared" si="42"/>
        <v>0</v>
      </c>
      <c r="AF370" s="395">
        <f t="shared" si="43"/>
        <v>0</v>
      </c>
      <c r="AG370" s="395">
        <f t="shared" si="44"/>
        <v>0</v>
      </c>
    </row>
    <row r="371" spans="11:33" x14ac:dyDescent="0.15">
      <c r="K371" s="382">
        <f t="shared" si="40"/>
        <v>0</v>
      </c>
      <c r="T371" s="395">
        <f t="shared" si="45"/>
        <v>0</v>
      </c>
      <c r="AC371" s="392">
        <f t="shared" si="46"/>
        <v>0</v>
      </c>
      <c r="AD371" s="395">
        <f t="shared" si="41"/>
        <v>0</v>
      </c>
      <c r="AE371" s="395">
        <f t="shared" si="42"/>
        <v>0</v>
      </c>
      <c r="AF371" s="395">
        <f t="shared" si="43"/>
        <v>0</v>
      </c>
      <c r="AG371" s="395">
        <f t="shared" si="44"/>
        <v>0</v>
      </c>
    </row>
    <row r="372" spans="11:33" x14ac:dyDescent="0.15">
      <c r="K372" s="382">
        <f t="shared" si="40"/>
        <v>0</v>
      </c>
      <c r="T372" s="395">
        <f t="shared" si="45"/>
        <v>0</v>
      </c>
      <c r="AC372" s="392">
        <f t="shared" si="46"/>
        <v>0</v>
      </c>
      <c r="AD372" s="395">
        <f t="shared" si="41"/>
        <v>0</v>
      </c>
      <c r="AE372" s="395">
        <f t="shared" si="42"/>
        <v>0</v>
      </c>
      <c r="AF372" s="395">
        <f t="shared" si="43"/>
        <v>0</v>
      </c>
      <c r="AG372" s="395">
        <f t="shared" si="44"/>
        <v>0</v>
      </c>
    </row>
    <row r="373" spans="11:33" x14ac:dyDescent="0.15">
      <c r="K373" s="382">
        <f t="shared" si="40"/>
        <v>0</v>
      </c>
      <c r="T373" s="395">
        <f t="shared" si="45"/>
        <v>0</v>
      </c>
      <c r="AC373" s="392">
        <f t="shared" si="46"/>
        <v>0</v>
      </c>
      <c r="AD373" s="395">
        <f t="shared" si="41"/>
        <v>0</v>
      </c>
      <c r="AE373" s="395">
        <f t="shared" si="42"/>
        <v>0</v>
      </c>
      <c r="AF373" s="395">
        <f t="shared" si="43"/>
        <v>0</v>
      </c>
      <c r="AG373" s="395">
        <f t="shared" si="44"/>
        <v>0</v>
      </c>
    </row>
    <row r="374" spans="11:33" ht="12.75" thickBot="1" x14ac:dyDescent="0.2">
      <c r="K374" s="415">
        <f t="shared" si="40"/>
        <v>0</v>
      </c>
      <c r="T374" s="395">
        <f t="shared" si="45"/>
        <v>0</v>
      </c>
      <c r="AC374" s="392">
        <f t="shared" si="46"/>
        <v>0</v>
      </c>
      <c r="AD374" s="395">
        <f t="shared" si="41"/>
        <v>0</v>
      </c>
      <c r="AE374" s="395">
        <f t="shared" si="42"/>
        <v>0</v>
      </c>
      <c r="AF374" s="395">
        <f t="shared" si="43"/>
        <v>0</v>
      </c>
      <c r="AG374" s="395">
        <f t="shared" si="44"/>
        <v>0</v>
      </c>
    </row>
    <row r="375" spans="11:33" x14ac:dyDescent="0.15">
      <c r="K375" s="382">
        <f t="shared" si="40"/>
        <v>0</v>
      </c>
      <c r="T375" s="395">
        <f t="shared" si="45"/>
        <v>0</v>
      </c>
      <c r="AC375" s="392">
        <f t="shared" si="46"/>
        <v>0</v>
      </c>
      <c r="AD375" s="395">
        <f t="shared" si="41"/>
        <v>0</v>
      </c>
      <c r="AE375" s="395">
        <f t="shared" si="42"/>
        <v>0</v>
      </c>
      <c r="AF375" s="395">
        <f t="shared" si="43"/>
        <v>0</v>
      </c>
      <c r="AG375" s="395">
        <f t="shared" si="44"/>
        <v>0</v>
      </c>
    </row>
    <row r="376" spans="11:33" x14ac:dyDescent="0.15">
      <c r="K376" s="382">
        <f t="shared" si="40"/>
        <v>0</v>
      </c>
      <c r="T376" s="395">
        <f t="shared" si="45"/>
        <v>0</v>
      </c>
      <c r="AC376" s="392">
        <f t="shared" si="46"/>
        <v>0</v>
      </c>
      <c r="AD376" s="395">
        <f t="shared" si="41"/>
        <v>0</v>
      </c>
      <c r="AE376" s="395">
        <f t="shared" si="42"/>
        <v>0</v>
      </c>
      <c r="AF376" s="395">
        <f t="shared" si="43"/>
        <v>0</v>
      </c>
      <c r="AG376" s="395">
        <f t="shared" si="44"/>
        <v>0</v>
      </c>
    </row>
    <row r="377" spans="11:33" x14ac:dyDescent="0.15">
      <c r="K377" s="382">
        <f t="shared" si="40"/>
        <v>0</v>
      </c>
      <c r="T377" s="395">
        <f t="shared" si="45"/>
        <v>0</v>
      </c>
      <c r="AC377" s="392">
        <f t="shared" si="46"/>
        <v>0</v>
      </c>
      <c r="AD377" s="395">
        <f t="shared" si="41"/>
        <v>0</v>
      </c>
      <c r="AE377" s="395">
        <f t="shared" si="42"/>
        <v>0</v>
      </c>
      <c r="AF377" s="395">
        <f t="shared" si="43"/>
        <v>0</v>
      </c>
      <c r="AG377" s="395">
        <f t="shared" si="44"/>
        <v>0</v>
      </c>
    </row>
    <row r="378" spans="11:33" ht="12.75" thickBot="1" x14ac:dyDescent="0.2">
      <c r="K378" s="415">
        <f t="shared" si="40"/>
        <v>0</v>
      </c>
      <c r="T378" s="395">
        <f t="shared" si="45"/>
        <v>0</v>
      </c>
      <c r="AC378" s="392">
        <f t="shared" si="46"/>
        <v>0</v>
      </c>
      <c r="AD378" s="395">
        <f t="shared" si="41"/>
        <v>0</v>
      </c>
      <c r="AE378" s="395">
        <f t="shared" si="42"/>
        <v>0</v>
      </c>
      <c r="AF378" s="395">
        <f t="shared" si="43"/>
        <v>0</v>
      </c>
      <c r="AG378" s="395">
        <f t="shared" si="44"/>
        <v>0</v>
      </c>
    </row>
    <row r="379" spans="11:33" x14ac:dyDescent="0.15">
      <c r="K379" s="382">
        <f t="shared" si="40"/>
        <v>0</v>
      </c>
      <c r="T379" s="395">
        <f t="shared" si="45"/>
        <v>0</v>
      </c>
      <c r="AC379" s="392">
        <f t="shared" si="46"/>
        <v>0</v>
      </c>
      <c r="AD379" s="395">
        <f t="shared" si="41"/>
        <v>0</v>
      </c>
      <c r="AE379" s="395">
        <f t="shared" si="42"/>
        <v>0</v>
      </c>
      <c r="AF379" s="395">
        <f t="shared" si="43"/>
        <v>0</v>
      </c>
      <c r="AG379" s="395">
        <f t="shared" si="44"/>
        <v>0</v>
      </c>
    </row>
    <row r="380" spans="11:33" x14ac:dyDescent="0.15">
      <c r="K380" s="382">
        <f t="shared" si="40"/>
        <v>0</v>
      </c>
      <c r="T380" s="395">
        <f t="shared" si="45"/>
        <v>0</v>
      </c>
      <c r="AC380" s="392">
        <f t="shared" si="46"/>
        <v>0</v>
      </c>
      <c r="AD380" s="395">
        <f t="shared" si="41"/>
        <v>0</v>
      </c>
      <c r="AE380" s="395">
        <f t="shared" si="42"/>
        <v>0</v>
      </c>
      <c r="AF380" s="395">
        <f t="shared" si="43"/>
        <v>0</v>
      </c>
      <c r="AG380" s="395">
        <f t="shared" si="44"/>
        <v>0</v>
      </c>
    </row>
    <row r="381" spans="11:33" x14ac:dyDescent="0.15">
      <c r="K381" s="382">
        <f t="shared" si="40"/>
        <v>0</v>
      </c>
      <c r="T381" s="395">
        <f t="shared" si="45"/>
        <v>0</v>
      </c>
      <c r="AC381" s="392">
        <f t="shared" si="46"/>
        <v>0</v>
      </c>
      <c r="AD381" s="395">
        <f t="shared" si="41"/>
        <v>0</v>
      </c>
      <c r="AE381" s="395">
        <f t="shared" si="42"/>
        <v>0</v>
      </c>
      <c r="AF381" s="395">
        <f t="shared" si="43"/>
        <v>0</v>
      </c>
      <c r="AG381" s="395">
        <f t="shared" si="44"/>
        <v>0</v>
      </c>
    </row>
    <row r="382" spans="11:33" ht="12.75" thickBot="1" x14ac:dyDescent="0.2">
      <c r="K382" s="415">
        <f t="shared" si="40"/>
        <v>0</v>
      </c>
      <c r="T382" s="395">
        <f t="shared" si="45"/>
        <v>0</v>
      </c>
      <c r="AC382" s="392">
        <f t="shared" si="46"/>
        <v>0</v>
      </c>
      <c r="AD382" s="395">
        <f t="shared" si="41"/>
        <v>0</v>
      </c>
      <c r="AE382" s="395">
        <f t="shared" si="42"/>
        <v>0</v>
      </c>
      <c r="AF382" s="395">
        <f t="shared" si="43"/>
        <v>0</v>
      </c>
      <c r="AG382" s="395">
        <f t="shared" si="44"/>
        <v>0</v>
      </c>
    </row>
    <row r="383" spans="11:33" x14ac:dyDescent="0.15">
      <c r="K383" s="382">
        <f t="shared" si="40"/>
        <v>0</v>
      </c>
      <c r="T383" s="395">
        <f t="shared" si="45"/>
        <v>0</v>
      </c>
      <c r="AC383" s="392">
        <f t="shared" si="46"/>
        <v>0</v>
      </c>
      <c r="AD383" s="395">
        <f t="shared" si="41"/>
        <v>0</v>
      </c>
      <c r="AE383" s="395">
        <f t="shared" si="42"/>
        <v>0</v>
      </c>
      <c r="AF383" s="395">
        <f t="shared" si="43"/>
        <v>0</v>
      </c>
      <c r="AG383" s="395">
        <f t="shared" si="44"/>
        <v>0</v>
      </c>
    </row>
    <row r="384" spans="11:33" x14ac:dyDescent="0.15">
      <c r="K384" s="382">
        <f t="shared" si="40"/>
        <v>0</v>
      </c>
      <c r="T384" s="395">
        <f t="shared" si="45"/>
        <v>0</v>
      </c>
      <c r="AC384" s="392">
        <f t="shared" si="46"/>
        <v>0</v>
      </c>
      <c r="AD384" s="395">
        <f t="shared" si="41"/>
        <v>0</v>
      </c>
      <c r="AE384" s="395">
        <f t="shared" si="42"/>
        <v>0</v>
      </c>
      <c r="AF384" s="395">
        <f t="shared" si="43"/>
        <v>0</v>
      </c>
      <c r="AG384" s="395">
        <f t="shared" si="44"/>
        <v>0</v>
      </c>
    </row>
    <row r="385" spans="11:33" x14ac:dyDescent="0.15">
      <c r="K385" s="382">
        <f t="shared" si="40"/>
        <v>0</v>
      </c>
      <c r="T385" s="395">
        <f t="shared" si="45"/>
        <v>0</v>
      </c>
      <c r="AC385" s="392">
        <f t="shared" si="46"/>
        <v>0</v>
      </c>
      <c r="AD385" s="395">
        <f t="shared" si="41"/>
        <v>0</v>
      </c>
      <c r="AE385" s="395">
        <f t="shared" si="42"/>
        <v>0</v>
      </c>
      <c r="AF385" s="395">
        <f t="shared" si="43"/>
        <v>0</v>
      </c>
      <c r="AG385" s="395">
        <f t="shared" si="44"/>
        <v>0</v>
      </c>
    </row>
    <row r="386" spans="11:33" ht="12.75" thickBot="1" x14ac:dyDescent="0.2">
      <c r="K386" s="415">
        <f t="shared" si="40"/>
        <v>0</v>
      </c>
      <c r="T386" s="395">
        <f t="shared" si="45"/>
        <v>0</v>
      </c>
      <c r="AC386" s="392">
        <f t="shared" si="46"/>
        <v>0</v>
      </c>
      <c r="AD386" s="395">
        <f t="shared" si="41"/>
        <v>0</v>
      </c>
      <c r="AE386" s="395">
        <f t="shared" si="42"/>
        <v>0</v>
      </c>
      <c r="AF386" s="395">
        <f t="shared" si="43"/>
        <v>0</v>
      </c>
      <c r="AG386" s="395">
        <f t="shared" si="44"/>
        <v>0</v>
      </c>
    </row>
    <row r="387" spans="11:33" x14ac:dyDescent="0.15">
      <c r="K387" s="382">
        <f t="shared" si="40"/>
        <v>0</v>
      </c>
      <c r="T387" s="395">
        <f t="shared" si="45"/>
        <v>0</v>
      </c>
      <c r="AC387" s="392">
        <f t="shared" si="46"/>
        <v>0</v>
      </c>
      <c r="AD387" s="395">
        <f t="shared" si="41"/>
        <v>0</v>
      </c>
      <c r="AE387" s="395">
        <f t="shared" si="42"/>
        <v>0</v>
      </c>
      <c r="AF387" s="395">
        <f t="shared" si="43"/>
        <v>0</v>
      </c>
      <c r="AG387" s="395">
        <f t="shared" si="44"/>
        <v>0</v>
      </c>
    </row>
    <row r="388" spans="11:33" x14ac:dyDescent="0.15">
      <c r="K388" s="382">
        <f t="shared" si="40"/>
        <v>0</v>
      </c>
      <c r="T388" s="395">
        <f t="shared" si="45"/>
        <v>0</v>
      </c>
      <c r="AC388" s="392">
        <f t="shared" si="46"/>
        <v>0</v>
      </c>
      <c r="AD388" s="395">
        <f t="shared" si="41"/>
        <v>0</v>
      </c>
      <c r="AE388" s="395">
        <f t="shared" si="42"/>
        <v>0</v>
      </c>
      <c r="AF388" s="395">
        <f t="shared" si="43"/>
        <v>0</v>
      </c>
      <c r="AG388" s="395">
        <f t="shared" si="44"/>
        <v>0</v>
      </c>
    </row>
    <row r="389" spans="11:33" x14ac:dyDescent="0.15">
      <c r="K389" s="382">
        <f t="shared" si="40"/>
        <v>0</v>
      </c>
      <c r="T389" s="395">
        <f t="shared" si="45"/>
        <v>0</v>
      </c>
      <c r="AC389" s="392">
        <f t="shared" si="46"/>
        <v>0</v>
      </c>
      <c r="AD389" s="395">
        <f t="shared" si="41"/>
        <v>0</v>
      </c>
      <c r="AE389" s="395">
        <f t="shared" si="42"/>
        <v>0</v>
      </c>
      <c r="AF389" s="395">
        <f t="shared" si="43"/>
        <v>0</v>
      </c>
      <c r="AG389" s="395">
        <f t="shared" si="44"/>
        <v>0</v>
      </c>
    </row>
    <row r="390" spans="11:33" ht="12.75" thickBot="1" x14ac:dyDescent="0.2">
      <c r="K390" s="415">
        <f t="shared" si="40"/>
        <v>0</v>
      </c>
      <c r="T390" s="395">
        <f t="shared" si="45"/>
        <v>0</v>
      </c>
      <c r="AC390" s="392">
        <f t="shared" si="46"/>
        <v>0</v>
      </c>
      <c r="AD390" s="395">
        <f t="shared" si="41"/>
        <v>0</v>
      </c>
      <c r="AE390" s="395">
        <f t="shared" si="42"/>
        <v>0</v>
      </c>
      <c r="AF390" s="395">
        <f t="shared" si="43"/>
        <v>0</v>
      </c>
      <c r="AG390" s="395">
        <f t="shared" si="44"/>
        <v>0</v>
      </c>
    </row>
    <row r="391" spans="11:33" x14ac:dyDescent="0.15">
      <c r="K391" s="382">
        <f t="shared" si="40"/>
        <v>0</v>
      </c>
      <c r="T391" s="395">
        <f t="shared" si="45"/>
        <v>0</v>
      </c>
      <c r="AC391" s="392">
        <f t="shared" si="46"/>
        <v>0</v>
      </c>
      <c r="AD391" s="395">
        <f t="shared" si="41"/>
        <v>0</v>
      </c>
      <c r="AE391" s="395">
        <f t="shared" si="42"/>
        <v>0</v>
      </c>
      <c r="AF391" s="395">
        <f t="shared" si="43"/>
        <v>0</v>
      </c>
      <c r="AG391" s="395">
        <f t="shared" si="44"/>
        <v>0</v>
      </c>
    </row>
    <row r="392" spans="11:33" x14ac:dyDescent="0.15">
      <c r="K392" s="382">
        <f t="shared" si="40"/>
        <v>0</v>
      </c>
      <c r="T392" s="395">
        <f t="shared" si="45"/>
        <v>0</v>
      </c>
      <c r="AC392" s="392">
        <f t="shared" si="46"/>
        <v>0</v>
      </c>
      <c r="AD392" s="395">
        <f t="shared" si="41"/>
        <v>0</v>
      </c>
      <c r="AE392" s="395">
        <f t="shared" si="42"/>
        <v>0</v>
      </c>
      <c r="AF392" s="395">
        <f t="shared" si="43"/>
        <v>0</v>
      </c>
      <c r="AG392" s="395">
        <f t="shared" si="44"/>
        <v>0</v>
      </c>
    </row>
    <row r="393" spans="11:33" x14ac:dyDescent="0.15">
      <c r="K393" s="382">
        <f t="shared" si="40"/>
        <v>0</v>
      </c>
      <c r="T393" s="395">
        <f t="shared" si="45"/>
        <v>0</v>
      </c>
      <c r="AC393" s="392">
        <f t="shared" si="46"/>
        <v>0</v>
      </c>
      <c r="AD393" s="395">
        <f t="shared" si="41"/>
        <v>0</v>
      </c>
      <c r="AE393" s="395">
        <f t="shared" si="42"/>
        <v>0</v>
      </c>
      <c r="AF393" s="395">
        <f t="shared" si="43"/>
        <v>0</v>
      </c>
      <c r="AG393" s="395">
        <f t="shared" si="44"/>
        <v>0</v>
      </c>
    </row>
    <row r="394" spans="11:33" ht="12.75" thickBot="1" x14ac:dyDescent="0.2">
      <c r="K394" s="415">
        <f t="shared" si="40"/>
        <v>0</v>
      </c>
      <c r="T394" s="395">
        <f t="shared" si="45"/>
        <v>0</v>
      </c>
      <c r="AC394" s="392">
        <f t="shared" si="46"/>
        <v>0</v>
      </c>
      <c r="AD394" s="395">
        <f t="shared" si="41"/>
        <v>0</v>
      </c>
      <c r="AE394" s="395">
        <f t="shared" si="42"/>
        <v>0</v>
      </c>
      <c r="AF394" s="395">
        <f t="shared" si="43"/>
        <v>0</v>
      </c>
      <c r="AG394" s="395">
        <f t="shared" si="44"/>
        <v>0</v>
      </c>
    </row>
    <row r="395" spans="11:33" x14ac:dyDescent="0.15">
      <c r="K395" s="382">
        <f t="shared" si="40"/>
        <v>0</v>
      </c>
      <c r="T395" s="395">
        <f t="shared" si="45"/>
        <v>0</v>
      </c>
      <c r="AC395" s="392">
        <f t="shared" si="46"/>
        <v>0</v>
      </c>
      <c r="AD395" s="395">
        <f t="shared" si="41"/>
        <v>0</v>
      </c>
      <c r="AE395" s="395">
        <f t="shared" si="42"/>
        <v>0</v>
      </c>
      <c r="AF395" s="395">
        <f t="shared" si="43"/>
        <v>0</v>
      </c>
      <c r="AG395" s="395">
        <f t="shared" si="44"/>
        <v>0</v>
      </c>
    </row>
    <row r="396" spans="11:33" x14ac:dyDescent="0.15">
      <c r="K396" s="382">
        <f t="shared" si="40"/>
        <v>0</v>
      </c>
      <c r="T396" s="395">
        <f t="shared" si="45"/>
        <v>0</v>
      </c>
      <c r="AC396" s="392">
        <f t="shared" si="46"/>
        <v>0</v>
      </c>
      <c r="AD396" s="395">
        <f t="shared" si="41"/>
        <v>0</v>
      </c>
      <c r="AE396" s="395">
        <f t="shared" si="42"/>
        <v>0</v>
      </c>
      <c r="AF396" s="395">
        <f t="shared" si="43"/>
        <v>0</v>
      </c>
      <c r="AG396" s="395">
        <f t="shared" si="44"/>
        <v>0</v>
      </c>
    </row>
    <row r="397" spans="11:33" x14ac:dyDescent="0.15">
      <c r="K397" s="382">
        <f t="shared" si="40"/>
        <v>0</v>
      </c>
      <c r="T397" s="395">
        <f t="shared" si="45"/>
        <v>0</v>
      </c>
      <c r="AC397" s="392">
        <f t="shared" si="46"/>
        <v>0</v>
      </c>
      <c r="AD397" s="395">
        <f t="shared" si="41"/>
        <v>0</v>
      </c>
      <c r="AE397" s="395">
        <f t="shared" si="42"/>
        <v>0</v>
      </c>
      <c r="AF397" s="395">
        <f t="shared" si="43"/>
        <v>0</v>
      </c>
      <c r="AG397" s="395">
        <f t="shared" si="44"/>
        <v>0</v>
      </c>
    </row>
    <row r="398" spans="11:33" ht="12.75" thickBot="1" x14ac:dyDescent="0.2">
      <c r="K398" s="415">
        <f t="shared" si="40"/>
        <v>0</v>
      </c>
      <c r="T398" s="395">
        <f t="shared" si="45"/>
        <v>0</v>
      </c>
      <c r="AC398" s="392">
        <f t="shared" si="46"/>
        <v>0</v>
      </c>
      <c r="AD398" s="395">
        <f t="shared" si="41"/>
        <v>0</v>
      </c>
      <c r="AE398" s="395">
        <f t="shared" si="42"/>
        <v>0</v>
      </c>
      <c r="AF398" s="395">
        <f t="shared" si="43"/>
        <v>0</v>
      </c>
      <c r="AG398" s="395">
        <f t="shared" si="44"/>
        <v>0</v>
      </c>
    </row>
    <row r="399" spans="11:33" x14ac:dyDescent="0.15">
      <c r="K399" s="382">
        <f t="shared" ref="K399:K462" si="47">G399*I399</f>
        <v>0</v>
      </c>
      <c r="T399" s="395">
        <f t="shared" si="45"/>
        <v>0</v>
      </c>
      <c r="AC399" s="392">
        <f t="shared" si="46"/>
        <v>0</v>
      </c>
      <c r="AD399" s="395">
        <f t="shared" si="41"/>
        <v>0</v>
      </c>
      <c r="AE399" s="395">
        <f t="shared" si="42"/>
        <v>0</v>
      </c>
      <c r="AF399" s="395">
        <f t="shared" si="43"/>
        <v>0</v>
      </c>
      <c r="AG399" s="395">
        <f t="shared" si="44"/>
        <v>0</v>
      </c>
    </row>
    <row r="400" spans="11:33" x14ac:dyDescent="0.15">
      <c r="K400" s="382">
        <f t="shared" si="47"/>
        <v>0</v>
      </c>
      <c r="T400" s="395">
        <f t="shared" si="45"/>
        <v>0</v>
      </c>
      <c r="AC400" s="392">
        <f t="shared" si="46"/>
        <v>0</v>
      </c>
      <c r="AD400" s="395">
        <f t="shared" ref="AD400:AD463" si="48">G400*Z400</f>
        <v>0</v>
      </c>
      <c r="AE400" s="395">
        <f t="shared" ref="AE400:AE463" si="49">G400*AA400</f>
        <v>0</v>
      </c>
      <c r="AF400" s="395">
        <f t="shared" ref="AF400:AF463" si="50">G400*AB400</f>
        <v>0</v>
      </c>
      <c r="AG400" s="395">
        <f t="shared" ref="AG400:AG463" si="51">AD400+AE400+AF400</f>
        <v>0</v>
      </c>
    </row>
    <row r="401" spans="11:33" x14ac:dyDescent="0.15">
      <c r="K401" s="382">
        <f t="shared" si="47"/>
        <v>0</v>
      </c>
      <c r="T401" s="395">
        <f t="shared" ref="T401:T464" si="52">K401+Q401+S401</f>
        <v>0</v>
      </c>
      <c r="AC401" s="392">
        <f t="shared" ref="AC401:AC464" si="53">Z401+AA401+AB401</f>
        <v>0</v>
      </c>
      <c r="AD401" s="395">
        <f t="shared" si="48"/>
        <v>0</v>
      </c>
      <c r="AE401" s="395">
        <f t="shared" si="49"/>
        <v>0</v>
      </c>
      <c r="AF401" s="395">
        <f t="shared" si="50"/>
        <v>0</v>
      </c>
      <c r="AG401" s="395">
        <f t="shared" si="51"/>
        <v>0</v>
      </c>
    </row>
    <row r="402" spans="11:33" ht="12.75" thickBot="1" x14ac:dyDescent="0.2">
      <c r="K402" s="415">
        <f t="shared" si="47"/>
        <v>0</v>
      </c>
      <c r="T402" s="395">
        <f t="shared" si="52"/>
        <v>0</v>
      </c>
      <c r="AC402" s="392">
        <f t="shared" si="53"/>
        <v>0</v>
      </c>
      <c r="AD402" s="395">
        <f t="shared" si="48"/>
        <v>0</v>
      </c>
      <c r="AE402" s="395">
        <f t="shared" si="49"/>
        <v>0</v>
      </c>
      <c r="AF402" s="395">
        <f t="shared" si="50"/>
        <v>0</v>
      </c>
      <c r="AG402" s="395">
        <f t="shared" si="51"/>
        <v>0</v>
      </c>
    </row>
    <row r="403" spans="11:33" x14ac:dyDescent="0.15">
      <c r="K403" s="382">
        <f t="shared" si="47"/>
        <v>0</v>
      </c>
      <c r="T403" s="395">
        <f t="shared" si="52"/>
        <v>0</v>
      </c>
      <c r="AC403" s="392">
        <f t="shared" si="53"/>
        <v>0</v>
      </c>
      <c r="AD403" s="395">
        <f t="shared" si="48"/>
        <v>0</v>
      </c>
      <c r="AE403" s="395">
        <f t="shared" si="49"/>
        <v>0</v>
      </c>
      <c r="AF403" s="395">
        <f t="shared" si="50"/>
        <v>0</v>
      </c>
      <c r="AG403" s="395">
        <f t="shared" si="51"/>
        <v>0</v>
      </c>
    </row>
    <row r="404" spans="11:33" x14ac:dyDescent="0.15">
      <c r="K404" s="382">
        <f t="shared" si="47"/>
        <v>0</v>
      </c>
      <c r="T404" s="395">
        <f t="shared" si="52"/>
        <v>0</v>
      </c>
      <c r="AC404" s="392">
        <f t="shared" si="53"/>
        <v>0</v>
      </c>
      <c r="AD404" s="395">
        <f t="shared" si="48"/>
        <v>0</v>
      </c>
      <c r="AE404" s="395">
        <f t="shared" si="49"/>
        <v>0</v>
      </c>
      <c r="AF404" s="395">
        <f t="shared" si="50"/>
        <v>0</v>
      </c>
      <c r="AG404" s="395">
        <f t="shared" si="51"/>
        <v>0</v>
      </c>
    </row>
    <row r="405" spans="11:33" x14ac:dyDescent="0.15">
      <c r="K405" s="382">
        <f t="shared" si="47"/>
        <v>0</v>
      </c>
      <c r="T405" s="395">
        <f t="shared" si="52"/>
        <v>0</v>
      </c>
      <c r="AC405" s="392">
        <f t="shared" si="53"/>
        <v>0</v>
      </c>
      <c r="AD405" s="395">
        <f t="shared" si="48"/>
        <v>0</v>
      </c>
      <c r="AE405" s="395">
        <f t="shared" si="49"/>
        <v>0</v>
      </c>
      <c r="AF405" s="395">
        <f t="shared" si="50"/>
        <v>0</v>
      </c>
      <c r="AG405" s="395">
        <f t="shared" si="51"/>
        <v>0</v>
      </c>
    </row>
    <row r="406" spans="11:33" ht="12.75" thickBot="1" x14ac:dyDescent="0.2">
      <c r="K406" s="415">
        <f t="shared" si="47"/>
        <v>0</v>
      </c>
      <c r="T406" s="395">
        <f t="shared" si="52"/>
        <v>0</v>
      </c>
      <c r="AC406" s="392">
        <f t="shared" si="53"/>
        <v>0</v>
      </c>
      <c r="AD406" s="395">
        <f t="shared" si="48"/>
        <v>0</v>
      </c>
      <c r="AE406" s="395">
        <f t="shared" si="49"/>
        <v>0</v>
      </c>
      <c r="AF406" s="395">
        <f t="shared" si="50"/>
        <v>0</v>
      </c>
      <c r="AG406" s="395">
        <f t="shared" si="51"/>
        <v>0</v>
      </c>
    </row>
    <row r="407" spans="11:33" x14ac:dyDescent="0.15">
      <c r="K407" s="382">
        <f t="shared" si="47"/>
        <v>0</v>
      </c>
      <c r="T407" s="395">
        <f t="shared" si="52"/>
        <v>0</v>
      </c>
      <c r="AC407" s="392">
        <f t="shared" si="53"/>
        <v>0</v>
      </c>
      <c r="AD407" s="395">
        <f t="shared" si="48"/>
        <v>0</v>
      </c>
      <c r="AE407" s="395">
        <f t="shared" si="49"/>
        <v>0</v>
      </c>
      <c r="AF407" s="395">
        <f t="shared" si="50"/>
        <v>0</v>
      </c>
      <c r="AG407" s="395">
        <f t="shared" si="51"/>
        <v>0</v>
      </c>
    </row>
    <row r="408" spans="11:33" x14ac:dyDescent="0.15">
      <c r="K408" s="382">
        <f t="shared" si="47"/>
        <v>0</v>
      </c>
      <c r="T408" s="395">
        <f t="shared" si="52"/>
        <v>0</v>
      </c>
      <c r="AC408" s="392">
        <f t="shared" si="53"/>
        <v>0</v>
      </c>
      <c r="AD408" s="395">
        <f t="shared" si="48"/>
        <v>0</v>
      </c>
      <c r="AE408" s="395">
        <f t="shared" si="49"/>
        <v>0</v>
      </c>
      <c r="AF408" s="395">
        <f t="shared" si="50"/>
        <v>0</v>
      </c>
      <c r="AG408" s="395">
        <f t="shared" si="51"/>
        <v>0</v>
      </c>
    </row>
    <row r="409" spans="11:33" x14ac:dyDescent="0.15">
      <c r="K409" s="382">
        <f t="shared" si="47"/>
        <v>0</v>
      </c>
      <c r="T409" s="395">
        <f t="shared" si="52"/>
        <v>0</v>
      </c>
      <c r="AC409" s="392">
        <f t="shared" si="53"/>
        <v>0</v>
      </c>
      <c r="AD409" s="395">
        <f t="shared" si="48"/>
        <v>0</v>
      </c>
      <c r="AE409" s="395">
        <f t="shared" si="49"/>
        <v>0</v>
      </c>
      <c r="AF409" s="395">
        <f t="shared" si="50"/>
        <v>0</v>
      </c>
      <c r="AG409" s="395">
        <f t="shared" si="51"/>
        <v>0</v>
      </c>
    </row>
    <row r="410" spans="11:33" ht="12.75" thickBot="1" x14ac:dyDescent="0.2">
      <c r="K410" s="415">
        <f t="shared" si="47"/>
        <v>0</v>
      </c>
      <c r="T410" s="395">
        <f t="shared" si="52"/>
        <v>0</v>
      </c>
      <c r="AC410" s="392">
        <f t="shared" si="53"/>
        <v>0</v>
      </c>
      <c r="AD410" s="395">
        <f t="shared" si="48"/>
        <v>0</v>
      </c>
      <c r="AE410" s="395">
        <f t="shared" si="49"/>
        <v>0</v>
      </c>
      <c r="AF410" s="395">
        <f t="shared" si="50"/>
        <v>0</v>
      </c>
      <c r="AG410" s="395">
        <f t="shared" si="51"/>
        <v>0</v>
      </c>
    </row>
    <row r="411" spans="11:33" x14ac:dyDescent="0.15">
      <c r="K411" s="382">
        <f t="shared" si="47"/>
        <v>0</v>
      </c>
      <c r="T411" s="395">
        <f t="shared" si="52"/>
        <v>0</v>
      </c>
      <c r="AC411" s="392">
        <f t="shared" si="53"/>
        <v>0</v>
      </c>
      <c r="AD411" s="395">
        <f t="shared" si="48"/>
        <v>0</v>
      </c>
      <c r="AE411" s="395">
        <f t="shared" si="49"/>
        <v>0</v>
      </c>
      <c r="AF411" s="395">
        <f t="shared" si="50"/>
        <v>0</v>
      </c>
      <c r="AG411" s="395">
        <f t="shared" si="51"/>
        <v>0</v>
      </c>
    </row>
    <row r="412" spans="11:33" x14ac:dyDescent="0.15">
      <c r="K412" s="382">
        <f t="shared" si="47"/>
        <v>0</v>
      </c>
      <c r="T412" s="395">
        <f t="shared" si="52"/>
        <v>0</v>
      </c>
      <c r="AC412" s="392">
        <f t="shared" si="53"/>
        <v>0</v>
      </c>
      <c r="AD412" s="395">
        <f t="shared" si="48"/>
        <v>0</v>
      </c>
      <c r="AE412" s="395">
        <f t="shared" si="49"/>
        <v>0</v>
      </c>
      <c r="AF412" s="395">
        <f t="shared" si="50"/>
        <v>0</v>
      </c>
      <c r="AG412" s="395">
        <f t="shared" si="51"/>
        <v>0</v>
      </c>
    </row>
    <row r="413" spans="11:33" x14ac:dyDescent="0.15">
      <c r="K413" s="382">
        <f t="shared" si="47"/>
        <v>0</v>
      </c>
      <c r="T413" s="395">
        <f t="shared" si="52"/>
        <v>0</v>
      </c>
      <c r="AC413" s="392">
        <f t="shared" si="53"/>
        <v>0</v>
      </c>
      <c r="AD413" s="395">
        <f t="shared" si="48"/>
        <v>0</v>
      </c>
      <c r="AE413" s="395">
        <f t="shared" si="49"/>
        <v>0</v>
      </c>
      <c r="AF413" s="395">
        <f t="shared" si="50"/>
        <v>0</v>
      </c>
      <c r="AG413" s="395">
        <f t="shared" si="51"/>
        <v>0</v>
      </c>
    </row>
    <row r="414" spans="11:33" ht="12.75" thickBot="1" x14ac:dyDescent="0.2">
      <c r="K414" s="415">
        <f t="shared" si="47"/>
        <v>0</v>
      </c>
      <c r="T414" s="395">
        <f t="shared" si="52"/>
        <v>0</v>
      </c>
      <c r="AC414" s="392">
        <f t="shared" si="53"/>
        <v>0</v>
      </c>
      <c r="AD414" s="395">
        <f t="shared" si="48"/>
        <v>0</v>
      </c>
      <c r="AE414" s="395">
        <f t="shared" si="49"/>
        <v>0</v>
      </c>
      <c r="AF414" s="395">
        <f t="shared" si="50"/>
        <v>0</v>
      </c>
      <c r="AG414" s="395">
        <f t="shared" si="51"/>
        <v>0</v>
      </c>
    </row>
    <row r="415" spans="11:33" x14ac:dyDescent="0.15">
      <c r="K415" s="382">
        <f t="shared" si="47"/>
        <v>0</v>
      </c>
      <c r="T415" s="395">
        <f t="shared" si="52"/>
        <v>0</v>
      </c>
      <c r="AC415" s="392">
        <f t="shared" si="53"/>
        <v>0</v>
      </c>
      <c r="AD415" s="395">
        <f t="shared" si="48"/>
        <v>0</v>
      </c>
      <c r="AE415" s="395">
        <f t="shared" si="49"/>
        <v>0</v>
      </c>
      <c r="AF415" s="395">
        <f t="shared" si="50"/>
        <v>0</v>
      </c>
      <c r="AG415" s="395">
        <f t="shared" si="51"/>
        <v>0</v>
      </c>
    </row>
    <row r="416" spans="11:33" x14ac:dyDescent="0.15">
      <c r="K416" s="382">
        <f t="shared" si="47"/>
        <v>0</v>
      </c>
      <c r="T416" s="395">
        <f t="shared" si="52"/>
        <v>0</v>
      </c>
      <c r="AC416" s="392">
        <f t="shared" si="53"/>
        <v>0</v>
      </c>
      <c r="AD416" s="395">
        <f t="shared" si="48"/>
        <v>0</v>
      </c>
      <c r="AE416" s="395">
        <f t="shared" si="49"/>
        <v>0</v>
      </c>
      <c r="AF416" s="395">
        <f t="shared" si="50"/>
        <v>0</v>
      </c>
      <c r="AG416" s="395">
        <f t="shared" si="51"/>
        <v>0</v>
      </c>
    </row>
    <row r="417" spans="11:33" x14ac:dyDescent="0.15">
      <c r="K417" s="382">
        <f t="shared" si="47"/>
        <v>0</v>
      </c>
      <c r="T417" s="395">
        <f t="shared" si="52"/>
        <v>0</v>
      </c>
      <c r="AC417" s="392">
        <f t="shared" si="53"/>
        <v>0</v>
      </c>
      <c r="AD417" s="395">
        <f t="shared" si="48"/>
        <v>0</v>
      </c>
      <c r="AE417" s="395">
        <f t="shared" si="49"/>
        <v>0</v>
      </c>
      <c r="AF417" s="395">
        <f t="shared" si="50"/>
        <v>0</v>
      </c>
      <c r="AG417" s="395">
        <f t="shared" si="51"/>
        <v>0</v>
      </c>
    </row>
    <row r="418" spans="11:33" ht="12.75" thickBot="1" x14ac:dyDescent="0.2">
      <c r="K418" s="415">
        <f t="shared" si="47"/>
        <v>0</v>
      </c>
      <c r="T418" s="395">
        <f t="shared" si="52"/>
        <v>0</v>
      </c>
      <c r="AC418" s="392">
        <f t="shared" si="53"/>
        <v>0</v>
      </c>
      <c r="AD418" s="395">
        <f t="shared" si="48"/>
        <v>0</v>
      </c>
      <c r="AE418" s="395">
        <f t="shared" si="49"/>
        <v>0</v>
      </c>
      <c r="AF418" s="395">
        <f t="shared" si="50"/>
        <v>0</v>
      </c>
      <c r="AG418" s="395">
        <f t="shared" si="51"/>
        <v>0</v>
      </c>
    </row>
    <row r="419" spans="11:33" x14ac:dyDescent="0.15">
      <c r="K419" s="382">
        <f t="shared" si="47"/>
        <v>0</v>
      </c>
      <c r="T419" s="395">
        <f t="shared" si="52"/>
        <v>0</v>
      </c>
      <c r="AC419" s="392">
        <f t="shared" si="53"/>
        <v>0</v>
      </c>
      <c r="AD419" s="395">
        <f t="shared" si="48"/>
        <v>0</v>
      </c>
      <c r="AE419" s="395">
        <f t="shared" si="49"/>
        <v>0</v>
      </c>
      <c r="AF419" s="395">
        <f t="shared" si="50"/>
        <v>0</v>
      </c>
      <c r="AG419" s="395">
        <f t="shared" si="51"/>
        <v>0</v>
      </c>
    </row>
    <row r="420" spans="11:33" x14ac:dyDescent="0.15">
      <c r="K420" s="382">
        <f t="shared" si="47"/>
        <v>0</v>
      </c>
      <c r="T420" s="395">
        <f t="shared" si="52"/>
        <v>0</v>
      </c>
      <c r="AC420" s="392">
        <f t="shared" si="53"/>
        <v>0</v>
      </c>
      <c r="AD420" s="395">
        <f t="shared" si="48"/>
        <v>0</v>
      </c>
      <c r="AE420" s="395">
        <f t="shared" si="49"/>
        <v>0</v>
      </c>
      <c r="AF420" s="395">
        <f t="shared" si="50"/>
        <v>0</v>
      </c>
      <c r="AG420" s="395">
        <f t="shared" si="51"/>
        <v>0</v>
      </c>
    </row>
    <row r="421" spans="11:33" x14ac:dyDescent="0.15">
      <c r="K421" s="382">
        <f t="shared" si="47"/>
        <v>0</v>
      </c>
      <c r="T421" s="395">
        <f t="shared" si="52"/>
        <v>0</v>
      </c>
      <c r="AC421" s="392">
        <f t="shared" si="53"/>
        <v>0</v>
      </c>
      <c r="AD421" s="395">
        <f t="shared" si="48"/>
        <v>0</v>
      </c>
      <c r="AE421" s="395">
        <f t="shared" si="49"/>
        <v>0</v>
      </c>
      <c r="AF421" s="395">
        <f t="shared" si="50"/>
        <v>0</v>
      </c>
      <c r="AG421" s="395">
        <f t="shared" si="51"/>
        <v>0</v>
      </c>
    </row>
    <row r="422" spans="11:33" ht="12.75" thickBot="1" x14ac:dyDescent="0.2">
      <c r="K422" s="415">
        <f t="shared" si="47"/>
        <v>0</v>
      </c>
      <c r="T422" s="395">
        <f t="shared" si="52"/>
        <v>0</v>
      </c>
      <c r="AC422" s="392">
        <f t="shared" si="53"/>
        <v>0</v>
      </c>
      <c r="AD422" s="395">
        <f t="shared" si="48"/>
        <v>0</v>
      </c>
      <c r="AE422" s="395">
        <f t="shared" si="49"/>
        <v>0</v>
      </c>
      <c r="AF422" s="395">
        <f t="shared" si="50"/>
        <v>0</v>
      </c>
      <c r="AG422" s="395">
        <f t="shared" si="51"/>
        <v>0</v>
      </c>
    </row>
    <row r="423" spans="11:33" x14ac:dyDescent="0.15">
      <c r="K423" s="382">
        <f t="shared" si="47"/>
        <v>0</v>
      </c>
      <c r="T423" s="395">
        <f t="shared" si="52"/>
        <v>0</v>
      </c>
      <c r="AC423" s="392">
        <f t="shared" si="53"/>
        <v>0</v>
      </c>
      <c r="AD423" s="395">
        <f t="shared" si="48"/>
        <v>0</v>
      </c>
      <c r="AE423" s="395">
        <f t="shared" si="49"/>
        <v>0</v>
      </c>
      <c r="AF423" s="395">
        <f t="shared" si="50"/>
        <v>0</v>
      </c>
      <c r="AG423" s="395">
        <f t="shared" si="51"/>
        <v>0</v>
      </c>
    </row>
    <row r="424" spans="11:33" x14ac:dyDescent="0.15">
      <c r="K424" s="382">
        <f t="shared" si="47"/>
        <v>0</v>
      </c>
      <c r="T424" s="395">
        <f t="shared" si="52"/>
        <v>0</v>
      </c>
      <c r="AC424" s="392">
        <f t="shared" si="53"/>
        <v>0</v>
      </c>
      <c r="AD424" s="395">
        <f t="shared" si="48"/>
        <v>0</v>
      </c>
      <c r="AE424" s="395">
        <f t="shared" si="49"/>
        <v>0</v>
      </c>
      <c r="AF424" s="395">
        <f t="shared" si="50"/>
        <v>0</v>
      </c>
      <c r="AG424" s="395">
        <f t="shared" si="51"/>
        <v>0</v>
      </c>
    </row>
    <row r="425" spans="11:33" x14ac:dyDescent="0.15">
      <c r="K425" s="382">
        <f t="shared" si="47"/>
        <v>0</v>
      </c>
      <c r="T425" s="395">
        <f t="shared" si="52"/>
        <v>0</v>
      </c>
      <c r="AC425" s="392">
        <f t="shared" si="53"/>
        <v>0</v>
      </c>
      <c r="AD425" s="395">
        <f t="shared" si="48"/>
        <v>0</v>
      </c>
      <c r="AE425" s="395">
        <f t="shared" si="49"/>
        <v>0</v>
      </c>
      <c r="AF425" s="395">
        <f t="shared" si="50"/>
        <v>0</v>
      </c>
      <c r="AG425" s="395">
        <f t="shared" si="51"/>
        <v>0</v>
      </c>
    </row>
    <row r="426" spans="11:33" ht="12.75" thickBot="1" x14ac:dyDescent="0.2">
      <c r="K426" s="415">
        <f t="shared" si="47"/>
        <v>0</v>
      </c>
      <c r="T426" s="395">
        <f t="shared" si="52"/>
        <v>0</v>
      </c>
      <c r="AC426" s="392">
        <f t="shared" si="53"/>
        <v>0</v>
      </c>
      <c r="AD426" s="395">
        <f t="shared" si="48"/>
        <v>0</v>
      </c>
      <c r="AE426" s="395">
        <f t="shared" si="49"/>
        <v>0</v>
      </c>
      <c r="AF426" s="395">
        <f t="shared" si="50"/>
        <v>0</v>
      </c>
      <c r="AG426" s="395">
        <f t="shared" si="51"/>
        <v>0</v>
      </c>
    </row>
    <row r="427" spans="11:33" x14ac:dyDescent="0.15">
      <c r="K427" s="382">
        <f t="shared" si="47"/>
        <v>0</v>
      </c>
      <c r="T427" s="395">
        <f t="shared" si="52"/>
        <v>0</v>
      </c>
      <c r="AC427" s="392">
        <f t="shared" si="53"/>
        <v>0</v>
      </c>
      <c r="AD427" s="395">
        <f t="shared" si="48"/>
        <v>0</v>
      </c>
      <c r="AE427" s="395">
        <f t="shared" si="49"/>
        <v>0</v>
      </c>
      <c r="AF427" s="395">
        <f t="shared" si="50"/>
        <v>0</v>
      </c>
      <c r="AG427" s="395">
        <f t="shared" si="51"/>
        <v>0</v>
      </c>
    </row>
    <row r="428" spans="11:33" x14ac:dyDescent="0.15">
      <c r="K428" s="382">
        <f t="shared" si="47"/>
        <v>0</v>
      </c>
      <c r="T428" s="395">
        <f t="shared" si="52"/>
        <v>0</v>
      </c>
      <c r="AC428" s="392">
        <f t="shared" si="53"/>
        <v>0</v>
      </c>
      <c r="AD428" s="395">
        <f t="shared" si="48"/>
        <v>0</v>
      </c>
      <c r="AE428" s="395">
        <f t="shared" si="49"/>
        <v>0</v>
      </c>
      <c r="AF428" s="395">
        <f t="shared" si="50"/>
        <v>0</v>
      </c>
      <c r="AG428" s="395">
        <f t="shared" si="51"/>
        <v>0</v>
      </c>
    </row>
    <row r="429" spans="11:33" x14ac:dyDescent="0.15">
      <c r="K429" s="382">
        <f t="shared" si="47"/>
        <v>0</v>
      </c>
      <c r="T429" s="395">
        <f t="shared" si="52"/>
        <v>0</v>
      </c>
      <c r="AC429" s="392">
        <f t="shared" si="53"/>
        <v>0</v>
      </c>
      <c r="AD429" s="395">
        <f t="shared" si="48"/>
        <v>0</v>
      </c>
      <c r="AE429" s="395">
        <f t="shared" si="49"/>
        <v>0</v>
      </c>
      <c r="AF429" s="395">
        <f t="shared" si="50"/>
        <v>0</v>
      </c>
      <c r="AG429" s="395">
        <f t="shared" si="51"/>
        <v>0</v>
      </c>
    </row>
    <row r="430" spans="11:33" ht="12.75" thickBot="1" x14ac:dyDescent="0.2">
      <c r="K430" s="415">
        <f t="shared" si="47"/>
        <v>0</v>
      </c>
      <c r="T430" s="395">
        <f t="shared" si="52"/>
        <v>0</v>
      </c>
      <c r="AC430" s="392">
        <f t="shared" si="53"/>
        <v>0</v>
      </c>
      <c r="AD430" s="395">
        <f t="shared" si="48"/>
        <v>0</v>
      </c>
      <c r="AE430" s="395">
        <f t="shared" si="49"/>
        <v>0</v>
      </c>
      <c r="AF430" s="395">
        <f t="shared" si="50"/>
        <v>0</v>
      </c>
      <c r="AG430" s="395">
        <f t="shared" si="51"/>
        <v>0</v>
      </c>
    </row>
    <row r="431" spans="11:33" x14ac:dyDescent="0.15">
      <c r="K431" s="382">
        <f t="shared" si="47"/>
        <v>0</v>
      </c>
      <c r="T431" s="395">
        <f t="shared" si="52"/>
        <v>0</v>
      </c>
      <c r="AC431" s="392">
        <f t="shared" si="53"/>
        <v>0</v>
      </c>
      <c r="AD431" s="395">
        <f t="shared" si="48"/>
        <v>0</v>
      </c>
      <c r="AE431" s="395">
        <f t="shared" si="49"/>
        <v>0</v>
      </c>
      <c r="AF431" s="395">
        <f t="shared" si="50"/>
        <v>0</v>
      </c>
      <c r="AG431" s="395">
        <f t="shared" si="51"/>
        <v>0</v>
      </c>
    </row>
    <row r="432" spans="11:33" x14ac:dyDescent="0.15">
      <c r="K432" s="382">
        <f t="shared" si="47"/>
        <v>0</v>
      </c>
      <c r="T432" s="395">
        <f t="shared" si="52"/>
        <v>0</v>
      </c>
      <c r="AC432" s="392">
        <f t="shared" si="53"/>
        <v>0</v>
      </c>
      <c r="AD432" s="395">
        <f t="shared" si="48"/>
        <v>0</v>
      </c>
      <c r="AE432" s="395">
        <f t="shared" si="49"/>
        <v>0</v>
      </c>
      <c r="AF432" s="395">
        <f t="shared" si="50"/>
        <v>0</v>
      </c>
      <c r="AG432" s="395">
        <f t="shared" si="51"/>
        <v>0</v>
      </c>
    </row>
    <row r="433" spans="11:33" x14ac:dyDescent="0.15">
      <c r="K433" s="382">
        <f t="shared" si="47"/>
        <v>0</v>
      </c>
      <c r="T433" s="395">
        <f t="shared" si="52"/>
        <v>0</v>
      </c>
      <c r="AC433" s="392">
        <f t="shared" si="53"/>
        <v>0</v>
      </c>
      <c r="AD433" s="395">
        <f t="shared" si="48"/>
        <v>0</v>
      </c>
      <c r="AE433" s="395">
        <f t="shared" si="49"/>
        <v>0</v>
      </c>
      <c r="AF433" s="395">
        <f t="shared" si="50"/>
        <v>0</v>
      </c>
      <c r="AG433" s="395">
        <f t="shared" si="51"/>
        <v>0</v>
      </c>
    </row>
    <row r="434" spans="11:33" ht="12.75" thickBot="1" x14ac:dyDescent="0.2">
      <c r="K434" s="415">
        <f t="shared" si="47"/>
        <v>0</v>
      </c>
      <c r="T434" s="395">
        <f t="shared" si="52"/>
        <v>0</v>
      </c>
      <c r="AC434" s="392">
        <f t="shared" si="53"/>
        <v>0</v>
      </c>
      <c r="AD434" s="395">
        <f t="shared" si="48"/>
        <v>0</v>
      </c>
      <c r="AE434" s="395">
        <f t="shared" si="49"/>
        <v>0</v>
      </c>
      <c r="AF434" s="395">
        <f t="shared" si="50"/>
        <v>0</v>
      </c>
      <c r="AG434" s="395">
        <f t="shared" si="51"/>
        <v>0</v>
      </c>
    </row>
    <row r="435" spans="11:33" x14ac:dyDescent="0.15">
      <c r="K435" s="382">
        <f t="shared" si="47"/>
        <v>0</v>
      </c>
      <c r="T435" s="395">
        <f t="shared" si="52"/>
        <v>0</v>
      </c>
      <c r="AC435" s="392">
        <f t="shared" si="53"/>
        <v>0</v>
      </c>
      <c r="AD435" s="395">
        <f t="shared" si="48"/>
        <v>0</v>
      </c>
      <c r="AE435" s="395">
        <f t="shared" si="49"/>
        <v>0</v>
      </c>
      <c r="AF435" s="395">
        <f t="shared" si="50"/>
        <v>0</v>
      </c>
      <c r="AG435" s="395">
        <f t="shared" si="51"/>
        <v>0</v>
      </c>
    </row>
    <row r="436" spans="11:33" x14ac:dyDescent="0.15">
      <c r="K436" s="382">
        <f t="shared" si="47"/>
        <v>0</v>
      </c>
      <c r="T436" s="395">
        <f t="shared" si="52"/>
        <v>0</v>
      </c>
      <c r="AC436" s="392">
        <f t="shared" si="53"/>
        <v>0</v>
      </c>
      <c r="AD436" s="395">
        <f t="shared" si="48"/>
        <v>0</v>
      </c>
      <c r="AE436" s="395">
        <f t="shared" si="49"/>
        <v>0</v>
      </c>
      <c r="AF436" s="395">
        <f t="shared" si="50"/>
        <v>0</v>
      </c>
      <c r="AG436" s="395">
        <f t="shared" si="51"/>
        <v>0</v>
      </c>
    </row>
    <row r="437" spans="11:33" x14ac:dyDescent="0.15">
      <c r="K437" s="382">
        <f t="shared" si="47"/>
        <v>0</v>
      </c>
      <c r="T437" s="395">
        <f t="shared" si="52"/>
        <v>0</v>
      </c>
      <c r="AC437" s="392">
        <f t="shared" si="53"/>
        <v>0</v>
      </c>
      <c r="AD437" s="395">
        <f t="shared" si="48"/>
        <v>0</v>
      </c>
      <c r="AE437" s="395">
        <f t="shared" si="49"/>
        <v>0</v>
      </c>
      <c r="AF437" s="395">
        <f t="shared" si="50"/>
        <v>0</v>
      </c>
      <c r="AG437" s="395">
        <f t="shared" si="51"/>
        <v>0</v>
      </c>
    </row>
    <row r="438" spans="11:33" ht="12.75" thickBot="1" x14ac:dyDescent="0.2">
      <c r="K438" s="415">
        <f t="shared" si="47"/>
        <v>0</v>
      </c>
      <c r="T438" s="395">
        <f t="shared" si="52"/>
        <v>0</v>
      </c>
      <c r="AC438" s="392">
        <f t="shared" si="53"/>
        <v>0</v>
      </c>
      <c r="AD438" s="395">
        <f t="shared" si="48"/>
        <v>0</v>
      </c>
      <c r="AE438" s="395">
        <f t="shared" si="49"/>
        <v>0</v>
      </c>
      <c r="AF438" s="395">
        <f t="shared" si="50"/>
        <v>0</v>
      </c>
      <c r="AG438" s="395">
        <f t="shared" si="51"/>
        <v>0</v>
      </c>
    </row>
    <row r="439" spans="11:33" x14ac:dyDescent="0.15">
      <c r="K439" s="382">
        <f t="shared" si="47"/>
        <v>0</v>
      </c>
      <c r="T439" s="395">
        <f t="shared" si="52"/>
        <v>0</v>
      </c>
      <c r="AC439" s="392">
        <f t="shared" si="53"/>
        <v>0</v>
      </c>
      <c r="AD439" s="395">
        <f t="shared" si="48"/>
        <v>0</v>
      </c>
      <c r="AE439" s="395">
        <f t="shared" si="49"/>
        <v>0</v>
      </c>
      <c r="AF439" s="395">
        <f t="shared" si="50"/>
        <v>0</v>
      </c>
      <c r="AG439" s="395">
        <f t="shared" si="51"/>
        <v>0</v>
      </c>
    </row>
    <row r="440" spans="11:33" x14ac:dyDescent="0.15">
      <c r="K440" s="382">
        <f t="shared" si="47"/>
        <v>0</v>
      </c>
      <c r="T440" s="395">
        <f t="shared" si="52"/>
        <v>0</v>
      </c>
      <c r="AC440" s="392">
        <f t="shared" si="53"/>
        <v>0</v>
      </c>
      <c r="AD440" s="395">
        <f t="shared" si="48"/>
        <v>0</v>
      </c>
      <c r="AE440" s="395">
        <f t="shared" si="49"/>
        <v>0</v>
      </c>
      <c r="AF440" s="395">
        <f t="shared" si="50"/>
        <v>0</v>
      </c>
      <c r="AG440" s="395">
        <f t="shared" si="51"/>
        <v>0</v>
      </c>
    </row>
    <row r="441" spans="11:33" x14ac:dyDescent="0.15">
      <c r="K441" s="382">
        <f t="shared" si="47"/>
        <v>0</v>
      </c>
      <c r="T441" s="395">
        <f t="shared" si="52"/>
        <v>0</v>
      </c>
      <c r="AC441" s="392">
        <f t="shared" si="53"/>
        <v>0</v>
      </c>
      <c r="AD441" s="395">
        <f t="shared" si="48"/>
        <v>0</v>
      </c>
      <c r="AE441" s="395">
        <f t="shared" si="49"/>
        <v>0</v>
      </c>
      <c r="AF441" s="395">
        <f t="shared" si="50"/>
        <v>0</v>
      </c>
      <c r="AG441" s="395">
        <f t="shared" si="51"/>
        <v>0</v>
      </c>
    </row>
    <row r="442" spans="11:33" ht="12.75" thickBot="1" x14ac:dyDescent="0.2">
      <c r="K442" s="415">
        <f t="shared" si="47"/>
        <v>0</v>
      </c>
      <c r="T442" s="395">
        <f t="shared" si="52"/>
        <v>0</v>
      </c>
      <c r="AC442" s="392">
        <f t="shared" si="53"/>
        <v>0</v>
      </c>
      <c r="AD442" s="395">
        <f t="shared" si="48"/>
        <v>0</v>
      </c>
      <c r="AE442" s="395">
        <f t="shared" si="49"/>
        <v>0</v>
      </c>
      <c r="AF442" s="395">
        <f t="shared" si="50"/>
        <v>0</v>
      </c>
      <c r="AG442" s="395">
        <f t="shared" si="51"/>
        <v>0</v>
      </c>
    </row>
    <row r="443" spans="11:33" x14ac:dyDescent="0.15">
      <c r="K443" s="382">
        <f t="shared" si="47"/>
        <v>0</v>
      </c>
      <c r="T443" s="395">
        <f t="shared" si="52"/>
        <v>0</v>
      </c>
      <c r="AC443" s="392">
        <f t="shared" si="53"/>
        <v>0</v>
      </c>
      <c r="AD443" s="395">
        <f t="shared" si="48"/>
        <v>0</v>
      </c>
      <c r="AE443" s="395">
        <f t="shared" si="49"/>
        <v>0</v>
      </c>
      <c r="AF443" s="395">
        <f t="shared" si="50"/>
        <v>0</v>
      </c>
      <c r="AG443" s="395">
        <f t="shared" si="51"/>
        <v>0</v>
      </c>
    </row>
    <row r="444" spans="11:33" x14ac:dyDescent="0.15">
      <c r="K444" s="382">
        <f t="shared" si="47"/>
        <v>0</v>
      </c>
      <c r="T444" s="395">
        <f t="shared" si="52"/>
        <v>0</v>
      </c>
      <c r="AC444" s="392">
        <f t="shared" si="53"/>
        <v>0</v>
      </c>
      <c r="AD444" s="395">
        <f t="shared" si="48"/>
        <v>0</v>
      </c>
      <c r="AE444" s="395">
        <f t="shared" si="49"/>
        <v>0</v>
      </c>
      <c r="AF444" s="395">
        <f t="shared" si="50"/>
        <v>0</v>
      </c>
      <c r="AG444" s="395">
        <f t="shared" si="51"/>
        <v>0</v>
      </c>
    </row>
    <row r="445" spans="11:33" x14ac:dyDescent="0.15">
      <c r="K445" s="382">
        <f t="shared" si="47"/>
        <v>0</v>
      </c>
      <c r="T445" s="395">
        <f t="shared" si="52"/>
        <v>0</v>
      </c>
      <c r="AC445" s="392">
        <f t="shared" si="53"/>
        <v>0</v>
      </c>
      <c r="AD445" s="395">
        <f t="shared" si="48"/>
        <v>0</v>
      </c>
      <c r="AE445" s="395">
        <f t="shared" si="49"/>
        <v>0</v>
      </c>
      <c r="AF445" s="395">
        <f t="shared" si="50"/>
        <v>0</v>
      </c>
      <c r="AG445" s="395">
        <f t="shared" si="51"/>
        <v>0</v>
      </c>
    </row>
    <row r="446" spans="11:33" ht="12.75" thickBot="1" x14ac:dyDescent="0.2">
      <c r="K446" s="415">
        <f t="shared" si="47"/>
        <v>0</v>
      </c>
      <c r="T446" s="395">
        <f t="shared" si="52"/>
        <v>0</v>
      </c>
      <c r="AC446" s="392">
        <f t="shared" si="53"/>
        <v>0</v>
      </c>
      <c r="AD446" s="395">
        <f t="shared" si="48"/>
        <v>0</v>
      </c>
      <c r="AE446" s="395">
        <f t="shared" si="49"/>
        <v>0</v>
      </c>
      <c r="AF446" s="395">
        <f t="shared" si="50"/>
        <v>0</v>
      </c>
      <c r="AG446" s="395">
        <f t="shared" si="51"/>
        <v>0</v>
      </c>
    </row>
    <row r="447" spans="11:33" x14ac:dyDescent="0.15">
      <c r="K447" s="382">
        <f t="shared" si="47"/>
        <v>0</v>
      </c>
      <c r="T447" s="395">
        <f t="shared" si="52"/>
        <v>0</v>
      </c>
      <c r="AC447" s="392">
        <f t="shared" si="53"/>
        <v>0</v>
      </c>
      <c r="AD447" s="395">
        <f t="shared" si="48"/>
        <v>0</v>
      </c>
      <c r="AE447" s="395">
        <f t="shared" si="49"/>
        <v>0</v>
      </c>
      <c r="AF447" s="395">
        <f t="shared" si="50"/>
        <v>0</v>
      </c>
      <c r="AG447" s="395">
        <f t="shared" si="51"/>
        <v>0</v>
      </c>
    </row>
    <row r="448" spans="11:33" x14ac:dyDescent="0.15">
      <c r="K448" s="382">
        <f t="shared" si="47"/>
        <v>0</v>
      </c>
      <c r="T448" s="395">
        <f t="shared" si="52"/>
        <v>0</v>
      </c>
      <c r="AC448" s="392">
        <f t="shared" si="53"/>
        <v>0</v>
      </c>
      <c r="AD448" s="395">
        <f t="shared" si="48"/>
        <v>0</v>
      </c>
      <c r="AE448" s="395">
        <f t="shared" si="49"/>
        <v>0</v>
      </c>
      <c r="AF448" s="395">
        <f t="shared" si="50"/>
        <v>0</v>
      </c>
      <c r="AG448" s="395">
        <f t="shared" si="51"/>
        <v>0</v>
      </c>
    </row>
    <row r="449" spans="11:33" x14ac:dyDescent="0.15">
      <c r="K449" s="382">
        <f t="shared" si="47"/>
        <v>0</v>
      </c>
      <c r="T449" s="395">
        <f t="shared" si="52"/>
        <v>0</v>
      </c>
      <c r="AC449" s="392">
        <f t="shared" si="53"/>
        <v>0</v>
      </c>
      <c r="AD449" s="395">
        <f t="shared" si="48"/>
        <v>0</v>
      </c>
      <c r="AE449" s="395">
        <f t="shared" si="49"/>
        <v>0</v>
      </c>
      <c r="AF449" s="395">
        <f t="shared" si="50"/>
        <v>0</v>
      </c>
      <c r="AG449" s="395">
        <f t="shared" si="51"/>
        <v>0</v>
      </c>
    </row>
    <row r="450" spans="11:33" ht="12.75" thickBot="1" x14ac:dyDescent="0.2">
      <c r="K450" s="415">
        <f t="shared" si="47"/>
        <v>0</v>
      </c>
      <c r="T450" s="395">
        <f t="shared" si="52"/>
        <v>0</v>
      </c>
      <c r="AC450" s="392">
        <f t="shared" si="53"/>
        <v>0</v>
      </c>
      <c r="AD450" s="395">
        <f t="shared" si="48"/>
        <v>0</v>
      </c>
      <c r="AE450" s="395">
        <f t="shared" si="49"/>
        <v>0</v>
      </c>
      <c r="AF450" s="395">
        <f t="shared" si="50"/>
        <v>0</v>
      </c>
      <c r="AG450" s="395">
        <f t="shared" si="51"/>
        <v>0</v>
      </c>
    </row>
    <row r="451" spans="11:33" x14ac:dyDescent="0.15">
      <c r="K451" s="382">
        <f t="shared" si="47"/>
        <v>0</v>
      </c>
      <c r="T451" s="395">
        <f t="shared" si="52"/>
        <v>0</v>
      </c>
      <c r="AC451" s="392">
        <f t="shared" si="53"/>
        <v>0</v>
      </c>
      <c r="AD451" s="395">
        <f t="shared" si="48"/>
        <v>0</v>
      </c>
      <c r="AE451" s="395">
        <f t="shared" si="49"/>
        <v>0</v>
      </c>
      <c r="AF451" s="395">
        <f t="shared" si="50"/>
        <v>0</v>
      </c>
      <c r="AG451" s="395">
        <f t="shared" si="51"/>
        <v>0</v>
      </c>
    </row>
    <row r="452" spans="11:33" x14ac:dyDescent="0.15">
      <c r="K452" s="382">
        <f t="shared" si="47"/>
        <v>0</v>
      </c>
      <c r="T452" s="395">
        <f t="shared" si="52"/>
        <v>0</v>
      </c>
      <c r="AC452" s="392">
        <f t="shared" si="53"/>
        <v>0</v>
      </c>
      <c r="AD452" s="395">
        <f t="shared" si="48"/>
        <v>0</v>
      </c>
      <c r="AE452" s="395">
        <f t="shared" si="49"/>
        <v>0</v>
      </c>
      <c r="AF452" s="395">
        <f t="shared" si="50"/>
        <v>0</v>
      </c>
      <c r="AG452" s="395">
        <f t="shared" si="51"/>
        <v>0</v>
      </c>
    </row>
    <row r="453" spans="11:33" x14ac:dyDescent="0.15">
      <c r="K453" s="382">
        <f t="shared" si="47"/>
        <v>0</v>
      </c>
      <c r="T453" s="395">
        <f t="shared" si="52"/>
        <v>0</v>
      </c>
      <c r="AC453" s="392">
        <f t="shared" si="53"/>
        <v>0</v>
      </c>
      <c r="AD453" s="395">
        <f t="shared" si="48"/>
        <v>0</v>
      </c>
      <c r="AE453" s="395">
        <f t="shared" si="49"/>
        <v>0</v>
      </c>
      <c r="AF453" s="395">
        <f t="shared" si="50"/>
        <v>0</v>
      </c>
      <c r="AG453" s="395">
        <f t="shared" si="51"/>
        <v>0</v>
      </c>
    </row>
    <row r="454" spans="11:33" ht="12.75" thickBot="1" x14ac:dyDescent="0.2">
      <c r="K454" s="415">
        <f t="shared" si="47"/>
        <v>0</v>
      </c>
      <c r="T454" s="395">
        <f t="shared" si="52"/>
        <v>0</v>
      </c>
      <c r="AC454" s="392">
        <f t="shared" si="53"/>
        <v>0</v>
      </c>
      <c r="AD454" s="395">
        <f t="shared" si="48"/>
        <v>0</v>
      </c>
      <c r="AE454" s="395">
        <f t="shared" si="49"/>
        <v>0</v>
      </c>
      <c r="AF454" s="395">
        <f t="shared" si="50"/>
        <v>0</v>
      </c>
      <c r="AG454" s="395">
        <f t="shared" si="51"/>
        <v>0</v>
      </c>
    </row>
    <row r="455" spans="11:33" x14ac:dyDescent="0.15">
      <c r="K455" s="382">
        <f t="shared" si="47"/>
        <v>0</v>
      </c>
      <c r="T455" s="395">
        <f t="shared" si="52"/>
        <v>0</v>
      </c>
      <c r="AC455" s="392">
        <f t="shared" si="53"/>
        <v>0</v>
      </c>
      <c r="AD455" s="395">
        <f t="shared" si="48"/>
        <v>0</v>
      </c>
      <c r="AE455" s="395">
        <f t="shared" si="49"/>
        <v>0</v>
      </c>
      <c r="AF455" s="395">
        <f t="shared" si="50"/>
        <v>0</v>
      </c>
      <c r="AG455" s="395">
        <f t="shared" si="51"/>
        <v>0</v>
      </c>
    </row>
    <row r="456" spans="11:33" x14ac:dyDescent="0.15">
      <c r="K456" s="382">
        <f t="shared" si="47"/>
        <v>0</v>
      </c>
      <c r="T456" s="395">
        <f t="shared" si="52"/>
        <v>0</v>
      </c>
      <c r="AC456" s="392">
        <f t="shared" si="53"/>
        <v>0</v>
      </c>
      <c r="AD456" s="395">
        <f t="shared" si="48"/>
        <v>0</v>
      </c>
      <c r="AE456" s="395">
        <f t="shared" si="49"/>
        <v>0</v>
      </c>
      <c r="AF456" s="395">
        <f t="shared" si="50"/>
        <v>0</v>
      </c>
      <c r="AG456" s="395">
        <f t="shared" si="51"/>
        <v>0</v>
      </c>
    </row>
    <row r="457" spans="11:33" x14ac:dyDescent="0.15">
      <c r="K457" s="382">
        <f t="shared" si="47"/>
        <v>0</v>
      </c>
      <c r="T457" s="395">
        <f t="shared" si="52"/>
        <v>0</v>
      </c>
      <c r="AC457" s="392">
        <f t="shared" si="53"/>
        <v>0</v>
      </c>
      <c r="AD457" s="395">
        <f t="shared" si="48"/>
        <v>0</v>
      </c>
      <c r="AE457" s="395">
        <f t="shared" si="49"/>
        <v>0</v>
      </c>
      <c r="AF457" s="395">
        <f t="shared" si="50"/>
        <v>0</v>
      </c>
      <c r="AG457" s="395">
        <f t="shared" si="51"/>
        <v>0</v>
      </c>
    </row>
    <row r="458" spans="11:33" ht="12.75" thickBot="1" x14ac:dyDescent="0.2">
      <c r="K458" s="415">
        <f t="shared" si="47"/>
        <v>0</v>
      </c>
      <c r="T458" s="395">
        <f t="shared" si="52"/>
        <v>0</v>
      </c>
      <c r="AC458" s="392">
        <f t="shared" si="53"/>
        <v>0</v>
      </c>
      <c r="AD458" s="395">
        <f t="shared" si="48"/>
        <v>0</v>
      </c>
      <c r="AE458" s="395">
        <f t="shared" si="49"/>
        <v>0</v>
      </c>
      <c r="AF458" s="395">
        <f t="shared" si="50"/>
        <v>0</v>
      </c>
      <c r="AG458" s="395">
        <f t="shared" si="51"/>
        <v>0</v>
      </c>
    </row>
    <row r="459" spans="11:33" x14ac:dyDescent="0.15">
      <c r="K459" s="382">
        <f t="shared" si="47"/>
        <v>0</v>
      </c>
      <c r="T459" s="395">
        <f t="shared" si="52"/>
        <v>0</v>
      </c>
      <c r="AC459" s="392">
        <f t="shared" si="53"/>
        <v>0</v>
      </c>
      <c r="AD459" s="395">
        <f t="shared" si="48"/>
        <v>0</v>
      </c>
      <c r="AE459" s="395">
        <f t="shared" si="49"/>
        <v>0</v>
      </c>
      <c r="AF459" s="395">
        <f t="shared" si="50"/>
        <v>0</v>
      </c>
      <c r="AG459" s="395">
        <f t="shared" si="51"/>
        <v>0</v>
      </c>
    </row>
    <row r="460" spans="11:33" x14ac:dyDescent="0.15">
      <c r="K460" s="382">
        <f t="shared" si="47"/>
        <v>0</v>
      </c>
      <c r="T460" s="395">
        <f t="shared" si="52"/>
        <v>0</v>
      </c>
      <c r="AC460" s="392">
        <f t="shared" si="53"/>
        <v>0</v>
      </c>
      <c r="AD460" s="395">
        <f t="shared" si="48"/>
        <v>0</v>
      </c>
      <c r="AE460" s="395">
        <f t="shared" si="49"/>
        <v>0</v>
      </c>
      <c r="AF460" s="395">
        <f t="shared" si="50"/>
        <v>0</v>
      </c>
      <c r="AG460" s="395">
        <f t="shared" si="51"/>
        <v>0</v>
      </c>
    </row>
    <row r="461" spans="11:33" x14ac:dyDescent="0.15">
      <c r="K461" s="382">
        <f t="shared" si="47"/>
        <v>0</v>
      </c>
      <c r="T461" s="395">
        <f t="shared" si="52"/>
        <v>0</v>
      </c>
      <c r="AC461" s="392">
        <f t="shared" si="53"/>
        <v>0</v>
      </c>
      <c r="AD461" s="395">
        <f t="shared" si="48"/>
        <v>0</v>
      </c>
      <c r="AE461" s="395">
        <f t="shared" si="49"/>
        <v>0</v>
      </c>
      <c r="AF461" s="395">
        <f t="shared" si="50"/>
        <v>0</v>
      </c>
      <c r="AG461" s="395">
        <f t="shared" si="51"/>
        <v>0</v>
      </c>
    </row>
    <row r="462" spans="11:33" ht="12.75" thickBot="1" x14ac:dyDescent="0.2">
      <c r="K462" s="415">
        <f t="shared" si="47"/>
        <v>0</v>
      </c>
      <c r="T462" s="395">
        <f t="shared" si="52"/>
        <v>0</v>
      </c>
      <c r="AC462" s="392">
        <f t="shared" si="53"/>
        <v>0</v>
      </c>
      <c r="AD462" s="395">
        <f t="shared" si="48"/>
        <v>0</v>
      </c>
      <c r="AE462" s="395">
        <f t="shared" si="49"/>
        <v>0</v>
      </c>
      <c r="AF462" s="395">
        <f t="shared" si="50"/>
        <v>0</v>
      </c>
      <c r="AG462" s="395">
        <f t="shared" si="51"/>
        <v>0</v>
      </c>
    </row>
    <row r="463" spans="11:33" x14ac:dyDescent="0.15">
      <c r="K463" s="382">
        <f t="shared" ref="K463:K500" si="54">G463*I463</f>
        <v>0</v>
      </c>
      <c r="T463" s="395">
        <f t="shared" si="52"/>
        <v>0</v>
      </c>
      <c r="AC463" s="392">
        <f t="shared" si="53"/>
        <v>0</v>
      </c>
      <c r="AD463" s="395">
        <f t="shared" si="48"/>
        <v>0</v>
      </c>
      <c r="AE463" s="395">
        <f t="shared" si="49"/>
        <v>0</v>
      </c>
      <c r="AF463" s="395">
        <f t="shared" si="50"/>
        <v>0</v>
      </c>
      <c r="AG463" s="395">
        <f t="shared" si="51"/>
        <v>0</v>
      </c>
    </row>
    <row r="464" spans="11:33" x14ac:dyDescent="0.15">
      <c r="K464" s="382">
        <f t="shared" si="54"/>
        <v>0</v>
      </c>
      <c r="T464" s="395">
        <f t="shared" si="52"/>
        <v>0</v>
      </c>
      <c r="AC464" s="392">
        <f t="shared" si="53"/>
        <v>0</v>
      </c>
      <c r="AD464" s="395">
        <f t="shared" ref="AD464:AD500" si="55">G464*Z464</f>
        <v>0</v>
      </c>
      <c r="AE464" s="395">
        <f t="shared" ref="AE464:AE500" si="56">G464*AA464</f>
        <v>0</v>
      </c>
      <c r="AF464" s="395">
        <f t="shared" ref="AF464:AF500" si="57">G464*AB464</f>
        <v>0</v>
      </c>
      <c r="AG464" s="395">
        <f t="shared" ref="AG464:AG500" si="58">AD464+AE464+AF464</f>
        <v>0</v>
      </c>
    </row>
    <row r="465" spans="11:33" x14ac:dyDescent="0.15">
      <c r="K465" s="382">
        <f t="shared" si="54"/>
        <v>0</v>
      </c>
      <c r="T465" s="395">
        <f t="shared" ref="T465:T501" si="59">K465+Q465+S465</f>
        <v>0</v>
      </c>
      <c r="AC465" s="392">
        <f t="shared" ref="AC465:AC500" si="60">Z465+AA465+AB465</f>
        <v>0</v>
      </c>
      <c r="AD465" s="395">
        <f t="shared" si="55"/>
        <v>0</v>
      </c>
      <c r="AE465" s="395">
        <f t="shared" si="56"/>
        <v>0</v>
      </c>
      <c r="AF465" s="395">
        <f t="shared" si="57"/>
        <v>0</v>
      </c>
      <c r="AG465" s="395">
        <f t="shared" si="58"/>
        <v>0</v>
      </c>
    </row>
    <row r="466" spans="11:33" ht="12.75" thickBot="1" x14ac:dyDescent="0.2">
      <c r="K466" s="415">
        <f t="shared" si="54"/>
        <v>0</v>
      </c>
      <c r="T466" s="395">
        <f t="shared" si="59"/>
        <v>0</v>
      </c>
      <c r="AC466" s="392">
        <f t="shared" si="60"/>
        <v>0</v>
      </c>
      <c r="AD466" s="395">
        <f t="shared" si="55"/>
        <v>0</v>
      </c>
      <c r="AE466" s="395">
        <f t="shared" si="56"/>
        <v>0</v>
      </c>
      <c r="AF466" s="395">
        <f t="shared" si="57"/>
        <v>0</v>
      </c>
      <c r="AG466" s="395">
        <f t="shared" si="58"/>
        <v>0</v>
      </c>
    </row>
    <row r="467" spans="11:33" x14ac:dyDescent="0.15">
      <c r="K467" s="382">
        <f t="shared" si="54"/>
        <v>0</v>
      </c>
      <c r="T467" s="395">
        <f t="shared" si="59"/>
        <v>0</v>
      </c>
      <c r="AC467" s="392">
        <f t="shared" si="60"/>
        <v>0</v>
      </c>
      <c r="AD467" s="395">
        <f t="shared" si="55"/>
        <v>0</v>
      </c>
      <c r="AE467" s="395">
        <f t="shared" si="56"/>
        <v>0</v>
      </c>
      <c r="AF467" s="395">
        <f t="shared" si="57"/>
        <v>0</v>
      </c>
      <c r="AG467" s="395">
        <f t="shared" si="58"/>
        <v>0</v>
      </c>
    </row>
    <row r="468" spans="11:33" x14ac:dyDescent="0.15">
      <c r="K468" s="382">
        <f t="shared" si="54"/>
        <v>0</v>
      </c>
      <c r="T468" s="395">
        <f t="shared" si="59"/>
        <v>0</v>
      </c>
      <c r="AC468" s="392">
        <f t="shared" si="60"/>
        <v>0</v>
      </c>
      <c r="AD468" s="395">
        <f t="shared" si="55"/>
        <v>0</v>
      </c>
      <c r="AE468" s="395">
        <f t="shared" si="56"/>
        <v>0</v>
      </c>
      <c r="AF468" s="395">
        <f t="shared" si="57"/>
        <v>0</v>
      </c>
      <c r="AG468" s="395">
        <f t="shared" si="58"/>
        <v>0</v>
      </c>
    </row>
    <row r="469" spans="11:33" x14ac:dyDescent="0.15">
      <c r="K469" s="382">
        <f t="shared" si="54"/>
        <v>0</v>
      </c>
      <c r="T469" s="395">
        <f t="shared" si="59"/>
        <v>0</v>
      </c>
      <c r="AC469" s="392">
        <f t="shared" si="60"/>
        <v>0</v>
      </c>
      <c r="AD469" s="395">
        <f t="shared" si="55"/>
        <v>0</v>
      </c>
      <c r="AE469" s="395">
        <f t="shared" si="56"/>
        <v>0</v>
      </c>
      <c r="AF469" s="395">
        <f t="shared" si="57"/>
        <v>0</v>
      </c>
      <c r="AG469" s="395">
        <f t="shared" si="58"/>
        <v>0</v>
      </c>
    </row>
    <row r="470" spans="11:33" ht="12.75" thickBot="1" x14ac:dyDescent="0.2">
      <c r="K470" s="415">
        <f t="shared" si="54"/>
        <v>0</v>
      </c>
      <c r="T470" s="395">
        <f t="shared" si="59"/>
        <v>0</v>
      </c>
      <c r="AC470" s="392">
        <f t="shared" si="60"/>
        <v>0</v>
      </c>
      <c r="AD470" s="395">
        <f t="shared" si="55"/>
        <v>0</v>
      </c>
      <c r="AE470" s="395">
        <f t="shared" si="56"/>
        <v>0</v>
      </c>
      <c r="AF470" s="395">
        <f t="shared" si="57"/>
        <v>0</v>
      </c>
      <c r="AG470" s="395">
        <f t="shared" si="58"/>
        <v>0</v>
      </c>
    </row>
    <row r="471" spans="11:33" x14ac:dyDescent="0.15">
      <c r="K471" s="382">
        <f t="shared" si="54"/>
        <v>0</v>
      </c>
      <c r="T471" s="395">
        <f t="shared" si="59"/>
        <v>0</v>
      </c>
      <c r="AC471" s="392">
        <f t="shared" si="60"/>
        <v>0</v>
      </c>
      <c r="AD471" s="395">
        <f t="shared" si="55"/>
        <v>0</v>
      </c>
      <c r="AE471" s="395">
        <f t="shared" si="56"/>
        <v>0</v>
      </c>
      <c r="AF471" s="395">
        <f t="shared" si="57"/>
        <v>0</v>
      </c>
      <c r="AG471" s="395">
        <f t="shared" si="58"/>
        <v>0</v>
      </c>
    </row>
    <row r="472" spans="11:33" x14ac:dyDescent="0.15">
      <c r="K472" s="382">
        <f t="shared" si="54"/>
        <v>0</v>
      </c>
      <c r="T472" s="395">
        <f t="shared" si="59"/>
        <v>0</v>
      </c>
      <c r="AC472" s="392">
        <f t="shared" si="60"/>
        <v>0</v>
      </c>
      <c r="AD472" s="395">
        <f t="shared" si="55"/>
        <v>0</v>
      </c>
      <c r="AE472" s="395">
        <f t="shared" si="56"/>
        <v>0</v>
      </c>
      <c r="AF472" s="395">
        <f t="shared" si="57"/>
        <v>0</v>
      </c>
      <c r="AG472" s="395">
        <f t="shared" si="58"/>
        <v>0</v>
      </c>
    </row>
    <row r="473" spans="11:33" x14ac:dyDescent="0.15">
      <c r="K473" s="382">
        <f t="shared" si="54"/>
        <v>0</v>
      </c>
      <c r="T473" s="395">
        <f t="shared" si="59"/>
        <v>0</v>
      </c>
      <c r="AC473" s="392">
        <f t="shared" si="60"/>
        <v>0</v>
      </c>
      <c r="AD473" s="395">
        <f t="shared" si="55"/>
        <v>0</v>
      </c>
      <c r="AE473" s="395">
        <f t="shared" si="56"/>
        <v>0</v>
      </c>
      <c r="AF473" s="395">
        <f t="shared" si="57"/>
        <v>0</v>
      </c>
      <c r="AG473" s="395">
        <f t="shared" si="58"/>
        <v>0</v>
      </c>
    </row>
    <row r="474" spans="11:33" ht="12.75" thickBot="1" x14ac:dyDescent="0.2">
      <c r="K474" s="415">
        <f t="shared" si="54"/>
        <v>0</v>
      </c>
      <c r="T474" s="395">
        <f t="shared" si="59"/>
        <v>0</v>
      </c>
      <c r="AC474" s="392">
        <f t="shared" si="60"/>
        <v>0</v>
      </c>
      <c r="AD474" s="395">
        <f t="shared" si="55"/>
        <v>0</v>
      </c>
      <c r="AE474" s="395">
        <f t="shared" si="56"/>
        <v>0</v>
      </c>
      <c r="AF474" s="395">
        <f t="shared" si="57"/>
        <v>0</v>
      </c>
      <c r="AG474" s="395">
        <f t="shared" si="58"/>
        <v>0</v>
      </c>
    </row>
    <row r="475" spans="11:33" x14ac:dyDescent="0.15">
      <c r="K475" s="382">
        <f t="shared" si="54"/>
        <v>0</v>
      </c>
      <c r="T475" s="395">
        <f t="shared" si="59"/>
        <v>0</v>
      </c>
      <c r="AC475" s="392">
        <f t="shared" si="60"/>
        <v>0</v>
      </c>
      <c r="AD475" s="395">
        <f t="shared" si="55"/>
        <v>0</v>
      </c>
      <c r="AE475" s="395">
        <f t="shared" si="56"/>
        <v>0</v>
      </c>
      <c r="AF475" s="395">
        <f t="shared" si="57"/>
        <v>0</v>
      </c>
      <c r="AG475" s="395">
        <f t="shared" si="58"/>
        <v>0</v>
      </c>
    </row>
    <row r="476" spans="11:33" x14ac:dyDescent="0.15">
      <c r="K476" s="382">
        <f t="shared" si="54"/>
        <v>0</v>
      </c>
      <c r="T476" s="395">
        <f t="shared" si="59"/>
        <v>0</v>
      </c>
      <c r="AC476" s="392">
        <f t="shared" si="60"/>
        <v>0</v>
      </c>
      <c r="AD476" s="395">
        <f t="shared" si="55"/>
        <v>0</v>
      </c>
      <c r="AE476" s="395">
        <f t="shared" si="56"/>
        <v>0</v>
      </c>
      <c r="AF476" s="395">
        <f t="shared" si="57"/>
        <v>0</v>
      </c>
      <c r="AG476" s="395">
        <f t="shared" si="58"/>
        <v>0</v>
      </c>
    </row>
    <row r="477" spans="11:33" x14ac:dyDescent="0.15">
      <c r="K477" s="382">
        <f t="shared" si="54"/>
        <v>0</v>
      </c>
      <c r="T477" s="395">
        <f t="shared" si="59"/>
        <v>0</v>
      </c>
      <c r="AC477" s="392">
        <f t="shared" si="60"/>
        <v>0</v>
      </c>
      <c r="AD477" s="395">
        <f t="shared" si="55"/>
        <v>0</v>
      </c>
      <c r="AE477" s="395">
        <f t="shared" si="56"/>
        <v>0</v>
      </c>
      <c r="AF477" s="395">
        <f t="shared" si="57"/>
        <v>0</v>
      </c>
      <c r="AG477" s="395">
        <f t="shared" si="58"/>
        <v>0</v>
      </c>
    </row>
    <row r="478" spans="11:33" ht="12.75" thickBot="1" x14ac:dyDescent="0.2">
      <c r="K478" s="415">
        <f t="shared" si="54"/>
        <v>0</v>
      </c>
      <c r="T478" s="395">
        <f t="shared" si="59"/>
        <v>0</v>
      </c>
      <c r="AC478" s="392">
        <f t="shared" si="60"/>
        <v>0</v>
      </c>
      <c r="AD478" s="395">
        <f t="shared" si="55"/>
        <v>0</v>
      </c>
      <c r="AE478" s="395">
        <f t="shared" si="56"/>
        <v>0</v>
      </c>
      <c r="AF478" s="395">
        <f t="shared" si="57"/>
        <v>0</v>
      </c>
      <c r="AG478" s="395">
        <f t="shared" si="58"/>
        <v>0</v>
      </c>
    </row>
    <row r="479" spans="11:33" x14ac:dyDescent="0.15">
      <c r="K479" s="382">
        <f t="shared" si="54"/>
        <v>0</v>
      </c>
      <c r="T479" s="395">
        <f t="shared" si="59"/>
        <v>0</v>
      </c>
      <c r="AC479" s="392">
        <f t="shared" si="60"/>
        <v>0</v>
      </c>
      <c r="AD479" s="395">
        <f t="shared" si="55"/>
        <v>0</v>
      </c>
      <c r="AE479" s="395">
        <f t="shared" si="56"/>
        <v>0</v>
      </c>
      <c r="AF479" s="395">
        <f t="shared" si="57"/>
        <v>0</v>
      </c>
      <c r="AG479" s="395">
        <f t="shared" si="58"/>
        <v>0</v>
      </c>
    </row>
    <row r="480" spans="11:33" x14ac:dyDescent="0.15">
      <c r="K480" s="382">
        <f t="shared" si="54"/>
        <v>0</v>
      </c>
      <c r="T480" s="395">
        <f t="shared" si="59"/>
        <v>0</v>
      </c>
      <c r="AC480" s="392">
        <f t="shared" si="60"/>
        <v>0</v>
      </c>
      <c r="AD480" s="395">
        <f t="shared" si="55"/>
        <v>0</v>
      </c>
      <c r="AE480" s="395">
        <f t="shared" si="56"/>
        <v>0</v>
      </c>
      <c r="AF480" s="395">
        <f t="shared" si="57"/>
        <v>0</v>
      </c>
      <c r="AG480" s="395">
        <f t="shared" si="58"/>
        <v>0</v>
      </c>
    </row>
    <row r="481" spans="11:33" x14ac:dyDescent="0.15">
      <c r="K481" s="382">
        <f t="shared" si="54"/>
        <v>0</v>
      </c>
      <c r="T481" s="395">
        <f t="shared" si="59"/>
        <v>0</v>
      </c>
      <c r="AC481" s="392">
        <f t="shared" si="60"/>
        <v>0</v>
      </c>
      <c r="AD481" s="395">
        <f t="shared" si="55"/>
        <v>0</v>
      </c>
      <c r="AE481" s="395">
        <f t="shared" si="56"/>
        <v>0</v>
      </c>
      <c r="AF481" s="395">
        <f t="shared" si="57"/>
        <v>0</v>
      </c>
      <c r="AG481" s="395">
        <f t="shared" si="58"/>
        <v>0</v>
      </c>
    </row>
    <row r="482" spans="11:33" ht="12.75" thickBot="1" x14ac:dyDescent="0.2">
      <c r="K482" s="415">
        <f t="shared" si="54"/>
        <v>0</v>
      </c>
      <c r="T482" s="395">
        <f t="shared" si="59"/>
        <v>0</v>
      </c>
      <c r="AC482" s="392">
        <f t="shared" si="60"/>
        <v>0</v>
      </c>
      <c r="AD482" s="395">
        <f t="shared" si="55"/>
        <v>0</v>
      </c>
      <c r="AE482" s="395">
        <f t="shared" si="56"/>
        <v>0</v>
      </c>
      <c r="AF482" s="395">
        <f t="shared" si="57"/>
        <v>0</v>
      </c>
      <c r="AG482" s="395">
        <f t="shared" si="58"/>
        <v>0</v>
      </c>
    </row>
    <row r="483" spans="11:33" x14ac:dyDescent="0.15">
      <c r="K483" s="382">
        <f t="shared" si="54"/>
        <v>0</v>
      </c>
      <c r="T483" s="395">
        <f t="shared" si="59"/>
        <v>0</v>
      </c>
      <c r="AC483" s="392">
        <f t="shared" si="60"/>
        <v>0</v>
      </c>
      <c r="AD483" s="395">
        <f t="shared" si="55"/>
        <v>0</v>
      </c>
      <c r="AE483" s="395">
        <f t="shared" si="56"/>
        <v>0</v>
      </c>
      <c r="AF483" s="395">
        <f t="shared" si="57"/>
        <v>0</v>
      </c>
      <c r="AG483" s="395">
        <f t="shared" si="58"/>
        <v>0</v>
      </c>
    </row>
    <row r="484" spans="11:33" x14ac:dyDescent="0.15">
      <c r="K484" s="382">
        <f t="shared" si="54"/>
        <v>0</v>
      </c>
      <c r="T484" s="395">
        <f t="shared" si="59"/>
        <v>0</v>
      </c>
      <c r="AC484" s="392">
        <f t="shared" si="60"/>
        <v>0</v>
      </c>
      <c r="AD484" s="395">
        <f t="shared" si="55"/>
        <v>0</v>
      </c>
      <c r="AE484" s="395">
        <f t="shared" si="56"/>
        <v>0</v>
      </c>
      <c r="AF484" s="395">
        <f t="shared" si="57"/>
        <v>0</v>
      </c>
      <c r="AG484" s="395">
        <f t="shared" si="58"/>
        <v>0</v>
      </c>
    </row>
    <row r="485" spans="11:33" x14ac:dyDescent="0.15">
      <c r="K485" s="382">
        <f t="shared" si="54"/>
        <v>0</v>
      </c>
      <c r="T485" s="395">
        <f t="shared" si="59"/>
        <v>0</v>
      </c>
      <c r="AC485" s="392">
        <f t="shared" si="60"/>
        <v>0</v>
      </c>
      <c r="AD485" s="395">
        <f t="shared" si="55"/>
        <v>0</v>
      </c>
      <c r="AE485" s="395">
        <f t="shared" si="56"/>
        <v>0</v>
      </c>
      <c r="AF485" s="395">
        <f t="shared" si="57"/>
        <v>0</v>
      </c>
      <c r="AG485" s="395">
        <f t="shared" si="58"/>
        <v>0</v>
      </c>
    </row>
    <row r="486" spans="11:33" ht="12.75" thickBot="1" x14ac:dyDescent="0.2">
      <c r="K486" s="415">
        <f t="shared" si="54"/>
        <v>0</v>
      </c>
      <c r="T486" s="395">
        <f t="shared" si="59"/>
        <v>0</v>
      </c>
      <c r="AC486" s="392">
        <f t="shared" si="60"/>
        <v>0</v>
      </c>
      <c r="AD486" s="395">
        <f t="shared" si="55"/>
        <v>0</v>
      </c>
      <c r="AE486" s="395">
        <f t="shared" si="56"/>
        <v>0</v>
      </c>
      <c r="AF486" s="395">
        <f t="shared" si="57"/>
        <v>0</v>
      </c>
      <c r="AG486" s="395">
        <f t="shared" si="58"/>
        <v>0</v>
      </c>
    </row>
    <row r="487" spans="11:33" x14ac:dyDescent="0.15">
      <c r="K487" s="382">
        <f t="shared" si="54"/>
        <v>0</v>
      </c>
      <c r="T487" s="395">
        <f t="shared" si="59"/>
        <v>0</v>
      </c>
      <c r="AC487" s="392">
        <f t="shared" si="60"/>
        <v>0</v>
      </c>
      <c r="AD487" s="395">
        <f t="shared" si="55"/>
        <v>0</v>
      </c>
      <c r="AE487" s="395">
        <f t="shared" si="56"/>
        <v>0</v>
      </c>
      <c r="AF487" s="395">
        <f t="shared" si="57"/>
        <v>0</v>
      </c>
      <c r="AG487" s="395">
        <f t="shared" si="58"/>
        <v>0</v>
      </c>
    </row>
    <row r="488" spans="11:33" x14ac:dyDescent="0.15">
      <c r="K488" s="382">
        <f t="shared" si="54"/>
        <v>0</v>
      </c>
      <c r="T488" s="395">
        <f t="shared" si="59"/>
        <v>0</v>
      </c>
      <c r="AC488" s="392">
        <f t="shared" si="60"/>
        <v>0</v>
      </c>
      <c r="AD488" s="395">
        <f t="shared" si="55"/>
        <v>0</v>
      </c>
      <c r="AE488" s="395">
        <f t="shared" si="56"/>
        <v>0</v>
      </c>
      <c r="AF488" s="395">
        <f t="shared" si="57"/>
        <v>0</v>
      </c>
      <c r="AG488" s="395">
        <f t="shared" si="58"/>
        <v>0</v>
      </c>
    </row>
    <row r="489" spans="11:33" x14ac:dyDescent="0.15">
      <c r="K489" s="382">
        <f t="shared" si="54"/>
        <v>0</v>
      </c>
      <c r="T489" s="395">
        <f t="shared" si="59"/>
        <v>0</v>
      </c>
      <c r="AC489" s="392">
        <f t="shared" si="60"/>
        <v>0</v>
      </c>
      <c r="AD489" s="395">
        <f t="shared" si="55"/>
        <v>0</v>
      </c>
      <c r="AE489" s="395">
        <f t="shared" si="56"/>
        <v>0</v>
      </c>
      <c r="AF489" s="395">
        <f t="shared" si="57"/>
        <v>0</v>
      </c>
      <c r="AG489" s="395">
        <f t="shared" si="58"/>
        <v>0</v>
      </c>
    </row>
    <row r="490" spans="11:33" ht="12.75" thickBot="1" x14ac:dyDescent="0.2">
      <c r="K490" s="415">
        <f t="shared" si="54"/>
        <v>0</v>
      </c>
      <c r="T490" s="395">
        <f t="shared" si="59"/>
        <v>0</v>
      </c>
      <c r="AC490" s="392">
        <f t="shared" si="60"/>
        <v>0</v>
      </c>
      <c r="AD490" s="395">
        <f t="shared" si="55"/>
        <v>0</v>
      </c>
      <c r="AE490" s="395">
        <f t="shared" si="56"/>
        <v>0</v>
      </c>
      <c r="AF490" s="395">
        <f t="shared" si="57"/>
        <v>0</v>
      </c>
      <c r="AG490" s="395">
        <f t="shared" si="58"/>
        <v>0</v>
      </c>
    </row>
    <row r="491" spans="11:33" x14ac:dyDescent="0.15">
      <c r="K491" s="382">
        <f t="shared" si="54"/>
        <v>0</v>
      </c>
      <c r="T491" s="395">
        <f t="shared" si="59"/>
        <v>0</v>
      </c>
      <c r="AC491" s="392">
        <f t="shared" si="60"/>
        <v>0</v>
      </c>
      <c r="AD491" s="395">
        <f t="shared" si="55"/>
        <v>0</v>
      </c>
      <c r="AE491" s="395">
        <f t="shared" si="56"/>
        <v>0</v>
      </c>
      <c r="AF491" s="395">
        <f t="shared" si="57"/>
        <v>0</v>
      </c>
      <c r="AG491" s="395">
        <f t="shared" si="58"/>
        <v>0</v>
      </c>
    </row>
    <row r="492" spans="11:33" x14ac:dyDescent="0.15">
      <c r="K492" s="382">
        <f t="shared" si="54"/>
        <v>0</v>
      </c>
      <c r="T492" s="395">
        <f t="shared" si="59"/>
        <v>0</v>
      </c>
      <c r="AC492" s="392">
        <f t="shared" si="60"/>
        <v>0</v>
      </c>
      <c r="AD492" s="395">
        <f t="shared" si="55"/>
        <v>0</v>
      </c>
      <c r="AE492" s="395">
        <f t="shared" si="56"/>
        <v>0</v>
      </c>
      <c r="AF492" s="395">
        <f t="shared" si="57"/>
        <v>0</v>
      </c>
      <c r="AG492" s="395">
        <f t="shared" si="58"/>
        <v>0</v>
      </c>
    </row>
    <row r="493" spans="11:33" x14ac:dyDescent="0.15">
      <c r="K493" s="382">
        <f t="shared" si="54"/>
        <v>0</v>
      </c>
      <c r="T493" s="395">
        <f t="shared" si="59"/>
        <v>0</v>
      </c>
      <c r="AC493" s="392">
        <f t="shared" si="60"/>
        <v>0</v>
      </c>
      <c r="AD493" s="395">
        <f t="shared" si="55"/>
        <v>0</v>
      </c>
      <c r="AE493" s="395">
        <f t="shared" si="56"/>
        <v>0</v>
      </c>
      <c r="AF493" s="395">
        <f t="shared" si="57"/>
        <v>0</v>
      </c>
      <c r="AG493" s="395">
        <f t="shared" si="58"/>
        <v>0</v>
      </c>
    </row>
    <row r="494" spans="11:33" ht="12.75" thickBot="1" x14ac:dyDescent="0.2">
      <c r="K494" s="415">
        <f t="shared" si="54"/>
        <v>0</v>
      </c>
      <c r="T494" s="395">
        <f t="shared" si="59"/>
        <v>0</v>
      </c>
      <c r="AC494" s="392">
        <f t="shared" si="60"/>
        <v>0</v>
      </c>
      <c r="AD494" s="395">
        <f t="shared" si="55"/>
        <v>0</v>
      </c>
      <c r="AE494" s="395">
        <f t="shared" si="56"/>
        <v>0</v>
      </c>
      <c r="AF494" s="395">
        <f t="shared" si="57"/>
        <v>0</v>
      </c>
      <c r="AG494" s="395">
        <f t="shared" si="58"/>
        <v>0</v>
      </c>
    </row>
    <row r="495" spans="11:33" x14ac:dyDescent="0.15">
      <c r="K495" s="382">
        <f t="shared" si="54"/>
        <v>0</v>
      </c>
      <c r="T495" s="395">
        <f t="shared" si="59"/>
        <v>0</v>
      </c>
      <c r="AC495" s="392">
        <f t="shared" si="60"/>
        <v>0</v>
      </c>
      <c r="AD495" s="395">
        <f t="shared" si="55"/>
        <v>0</v>
      </c>
      <c r="AE495" s="395">
        <f t="shared" si="56"/>
        <v>0</v>
      </c>
      <c r="AF495" s="395">
        <f t="shared" si="57"/>
        <v>0</v>
      </c>
      <c r="AG495" s="395">
        <f t="shared" si="58"/>
        <v>0</v>
      </c>
    </row>
    <row r="496" spans="11:33" x14ac:dyDescent="0.15">
      <c r="K496" s="382">
        <f t="shared" si="54"/>
        <v>0</v>
      </c>
      <c r="T496" s="395">
        <f t="shared" si="59"/>
        <v>0</v>
      </c>
      <c r="AC496" s="392">
        <f t="shared" si="60"/>
        <v>0</v>
      </c>
      <c r="AD496" s="395">
        <f t="shared" si="55"/>
        <v>0</v>
      </c>
      <c r="AE496" s="395">
        <f t="shared" si="56"/>
        <v>0</v>
      </c>
      <c r="AF496" s="395">
        <f t="shared" si="57"/>
        <v>0</v>
      </c>
      <c r="AG496" s="395">
        <f t="shared" si="58"/>
        <v>0</v>
      </c>
    </row>
    <row r="497" spans="11:33" x14ac:dyDescent="0.15">
      <c r="K497" s="382">
        <f t="shared" si="54"/>
        <v>0</v>
      </c>
      <c r="T497" s="395">
        <f t="shared" si="59"/>
        <v>0</v>
      </c>
      <c r="AC497" s="392">
        <f t="shared" si="60"/>
        <v>0</v>
      </c>
      <c r="AD497" s="395">
        <f t="shared" si="55"/>
        <v>0</v>
      </c>
      <c r="AE497" s="395">
        <f t="shared" si="56"/>
        <v>0</v>
      </c>
      <c r="AF497" s="395">
        <f t="shared" si="57"/>
        <v>0</v>
      </c>
      <c r="AG497" s="395">
        <f t="shared" si="58"/>
        <v>0</v>
      </c>
    </row>
    <row r="498" spans="11:33" ht="12.75" thickBot="1" x14ac:dyDescent="0.2">
      <c r="K498" s="415">
        <f t="shared" si="54"/>
        <v>0</v>
      </c>
      <c r="T498" s="395">
        <f t="shared" si="59"/>
        <v>0</v>
      </c>
      <c r="AC498" s="392">
        <f t="shared" si="60"/>
        <v>0</v>
      </c>
      <c r="AD498" s="395">
        <f t="shared" si="55"/>
        <v>0</v>
      </c>
      <c r="AE498" s="395">
        <f t="shared" si="56"/>
        <v>0</v>
      </c>
      <c r="AF498" s="395">
        <f t="shared" si="57"/>
        <v>0</v>
      </c>
      <c r="AG498" s="395">
        <f t="shared" si="58"/>
        <v>0</v>
      </c>
    </row>
    <row r="499" spans="11:33" x14ac:dyDescent="0.15">
      <c r="K499" s="382">
        <f t="shared" si="54"/>
        <v>0</v>
      </c>
      <c r="T499" s="395">
        <f t="shared" si="59"/>
        <v>0</v>
      </c>
      <c r="AC499" s="392">
        <f t="shared" si="60"/>
        <v>0</v>
      </c>
      <c r="AD499" s="395">
        <f t="shared" si="55"/>
        <v>0</v>
      </c>
      <c r="AE499" s="395">
        <f t="shared" si="56"/>
        <v>0</v>
      </c>
      <c r="AF499" s="395">
        <f t="shared" si="57"/>
        <v>0</v>
      </c>
      <c r="AG499" s="395">
        <f t="shared" si="58"/>
        <v>0</v>
      </c>
    </row>
    <row r="500" spans="11:33" x14ac:dyDescent="0.15">
      <c r="K500" s="382">
        <f t="shared" si="54"/>
        <v>0</v>
      </c>
      <c r="T500" s="395">
        <f t="shared" si="59"/>
        <v>0</v>
      </c>
      <c r="AC500" s="392">
        <f t="shared" si="60"/>
        <v>0</v>
      </c>
      <c r="AD500" s="395">
        <f t="shared" si="55"/>
        <v>0</v>
      </c>
      <c r="AE500" s="395">
        <f t="shared" si="56"/>
        <v>0</v>
      </c>
      <c r="AF500" s="395">
        <f t="shared" si="57"/>
        <v>0</v>
      </c>
      <c r="AG500" s="395">
        <f t="shared" si="58"/>
        <v>0</v>
      </c>
    </row>
    <row r="501" spans="11:33" x14ac:dyDescent="0.15">
      <c r="T501" s="395">
        <f t="shared" si="59"/>
        <v>0</v>
      </c>
    </row>
  </sheetData>
  <sheetProtection algorithmName="SHA-512" hashValue="CwQiul/jhqgw1xHke72rlQqB9vDUTu6WHK302X3uWiVtvNRc7dzBfMzokl8AbxHxqmaR5rNWbkLKO/nqud+tyA==" saltValue="2Ca4U+CXB+A9tp5d2rZpYw==" spinCount="100000" sheet="1" objects="1" scenarios="1"/>
  <mergeCells count="56">
    <mergeCell ref="B1:AJ1"/>
    <mergeCell ref="B4:Q4"/>
    <mergeCell ref="B7:B10"/>
    <mergeCell ref="C7:C10"/>
    <mergeCell ref="D7:D10"/>
    <mergeCell ref="E7:E11"/>
    <mergeCell ref="G7:L7"/>
    <mergeCell ref="M7:Q7"/>
    <mergeCell ref="R7:S7"/>
    <mergeCell ref="U7:W7"/>
    <mergeCell ref="G8:G9"/>
    <mergeCell ref="H8:H10"/>
    <mergeCell ref="I8:I9"/>
    <mergeCell ref="K8:K9"/>
    <mergeCell ref="L8:L11"/>
    <mergeCell ref="X7:X10"/>
    <mergeCell ref="AD7:AG7"/>
    <mergeCell ref="AH7:AH10"/>
    <mergeCell ref="Q8:Q9"/>
    <mergeCell ref="R8:R9"/>
    <mergeCell ref="S8:S9"/>
    <mergeCell ref="T8:T9"/>
    <mergeCell ref="V8:W8"/>
    <mergeCell ref="AF8:AF9"/>
    <mergeCell ref="AG8:AG9"/>
    <mergeCell ref="AC8:AC9"/>
    <mergeCell ref="AD8:AD9"/>
    <mergeCell ref="AE8:AE9"/>
    <mergeCell ref="F9:F11"/>
    <mergeCell ref="J9:J11"/>
    <mergeCell ref="M9:M11"/>
    <mergeCell ref="N9:N10"/>
    <mergeCell ref="O9:O11"/>
    <mergeCell ref="P9:P10"/>
    <mergeCell ref="W9:W11"/>
    <mergeCell ref="Z8:Z9"/>
    <mergeCell ref="AA8:AA9"/>
    <mergeCell ref="AB8:AB9"/>
    <mergeCell ref="M8:P8"/>
    <mergeCell ref="Y7:Y10"/>
    <mergeCell ref="Z7:AC7"/>
    <mergeCell ref="AH12:AH13"/>
    <mergeCell ref="B13:C13"/>
    <mergeCell ref="D12:D13"/>
    <mergeCell ref="E12:E13"/>
    <mergeCell ref="F12:F13"/>
    <mergeCell ref="H12:H13"/>
    <mergeCell ref="I12:I13"/>
    <mergeCell ref="J12:J13"/>
    <mergeCell ref="L12:L13"/>
    <mergeCell ref="N12:N13"/>
    <mergeCell ref="P12:P13"/>
    <mergeCell ref="R12:R13"/>
    <mergeCell ref="U12:U13"/>
    <mergeCell ref="X12:X13"/>
    <mergeCell ref="Y12:Y13"/>
  </mergeCells>
  <phoneticPr fontId="4"/>
  <pageMargins left="0.55118110236220474" right="0.19685039370078741" top="0.78740157480314965" bottom="0.55118110236220474" header="0.51181102362204722" footer="0.51181102362204722"/>
  <pageSetup paperSize="9" scale="39" fitToHeight="0" orientation="landscape" r:id="rId1"/>
  <headerFooter alignWithMargins="0"/>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FAB5F8-96F3-4D8D-AF35-AD3665EB2420}">
  <sheetPr>
    <pageSetUpPr fitToPage="1"/>
  </sheetPr>
  <dimension ref="A1:U10"/>
  <sheetViews>
    <sheetView zoomScale="120" zoomScaleNormal="120" workbookViewId="0">
      <selection activeCell="G21" sqref="G21"/>
    </sheetView>
  </sheetViews>
  <sheetFormatPr defaultRowHeight="13.5" x14ac:dyDescent="0.15"/>
  <cols>
    <col min="11" max="11" width="8.75" style="29"/>
    <col min="13" max="13" width="8.75" style="29"/>
  </cols>
  <sheetData>
    <row r="1" spans="1:21" x14ac:dyDescent="0.15">
      <c r="A1" s="54" t="s">
        <v>451</v>
      </c>
    </row>
    <row r="2" spans="1:21" x14ac:dyDescent="0.15">
      <c r="A2" s="5" t="s">
        <v>4</v>
      </c>
      <c r="B2" s="4" t="s">
        <v>182</v>
      </c>
      <c r="C2" s="1"/>
      <c r="D2" s="1"/>
      <c r="E2" s="1"/>
      <c r="F2" s="1"/>
      <c r="G2" s="1"/>
      <c r="H2" s="1"/>
      <c r="I2" s="1"/>
      <c r="J2" s="1"/>
      <c r="K2" s="1"/>
      <c r="L2" s="1"/>
      <c r="M2" s="1"/>
      <c r="N2" s="1"/>
      <c r="O2" s="1"/>
      <c r="P2" s="1"/>
      <c r="Q2" s="1"/>
      <c r="R2" s="1"/>
      <c r="S2" s="1"/>
      <c r="T2" s="1"/>
      <c r="U2" s="1"/>
    </row>
    <row r="3" spans="1:21" x14ac:dyDescent="0.15">
      <c r="A3" s="10" t="s">
        <v>157</v>
      </c>
      <c r="B3" s="27" t="s">
        <v>183</v>
      </c>
      <c r="C3" s="4"/>
      <c r="D3" s="4"/>
      <c r="E3" s="4"/>
      <c r="F3" s="4"/>
      <c r="G3" s="4"/>
      <c r="H3" s="4"/>
      <c r="I3" s="4"/>
      <c r="J3" s="4"/>
      <c r="K3" s="4"/>
      <c r="L3" s="4"/>
      <c r="M3" s="4"/>
      <c r="N3" s="4"/>
      <c r="O3" s="4"/>
      <c r="P3" s="4"/>
      <c r="Q3" s="4"/>
      <c r="R3" s="4"/>
      <c r="S3" s="4"/>
      <c r="T3" s="4"/>
      <c r="U3" s="4"/>
    </row>
    <row r="4" spans="1:21" x14ac:dyDescent="0.15">
      <c r="A4" s="10" t="s">
        <v>158</v>
      </c>
      <c r="B4" s="9" t="s">
        <v>184</v>
      </c>
      <c r="C4" s="4"/>
      <c r="D4" s="4"/>
      <c r="E4" s="4"/>
      <c r="F4" s="4"/>
      <c r="G4" s="4"/>
      <c r="H4" s="4"/>
      <c r="I4" s="4"/>
      <c r="J4" s="4"/>
      <c r="K4" s="4"/>
      <c r="L4" s="4"/>
      <c r="M4" s="4"/>
      <c r="N4" s="4"/>
      <c r="O4" s="4"/>
      <c r="P4" s="4"/>
      <c r="Q4" s="4"/>
      <c r="R4" s="4"/>
      <c r="S4" s="4"/>
      <c r="T4" s="4"/>
      <c r="U4" s="4"/>
    </row>
    <row r="5" spans="1:21" x14ac:dyDescent="0.15">
      <c r="A5" s="6" t="s">
        <v>159</v>
      </c>
      <c r="B5" s="876" t="s">
        <v>185</v>
      </c>
      <c r="C5" s="876"/>
      <c r="D5" s="876"/>
      <c r="E5" s="876"/>
      <c r="F5" s="876"/>
      <c r="G5" s="876"/>
      <c r="H5" s="876"/>
      <c r="I5" s="876"/>
      <c r="J5" s="876"/>
      <c r="K5" s="876"/>
      <c r="L5" s="876"/>
      <c r="M5" s="876"/>
      <c r="N5" s="876"/>
      <c r="O5" s="876"/>
      <c r="P5" s="876"/>
      <c r="Q5" s="876"/>
      <c r="R5" s="876"/>
      <c r="S5" s="876"/>
      <c r="T5" s="876"/>
      <c r="U5" s="876"/>
    </row>
    <row r="6" spans="1:21" x14ac:dyDescent="0.15">
      <c r="A6" s="2"/>
      <c r="B6" s="876"/>
      <c r="C6" s="876"/>
      <c r="D6" s="876"/>
      <c r="E6" s="876"/>
      <c r="F6" s="876"/>
      <c r="G6" s="876"/>
      <c r="H6" s="876"/>
      <c r="I6" s="876"/>
      <c r="J6" s="876"/>
      <c r="K6" s="876"/>
      <c r="L6" s="876"/>
      <c r="M6" s="876"/>
      <c r="N6" s="876"/>
      <c r="O6" s="876"/>
      <c r="P6" s="876"/>
      <c r="Q6" s="876"/>
      <c r="R6" s="876"/>
      <c r="S6" s="876"/>
      <c r="T6" s="876"/>
      <c r="U6" s="876"/>
    </row>
    <row r="7" spans="1:21" x14ac:dyDescent="0.15">
      <c r="A7" s="6" t="s">
        <v>160</v>
      </c>
      <c r="B7" s="4" t="s">
        <v>186</v>
      </c>
      <c r="C7" s="12"/>
      <c r="D7" s="12"/>
      <c r="E7" s="12"/>
      <c r="F7" s="12"/>
      <c r="G7" s="12"/>
      <c r="H7" s="12"/>
      <c r="I7" s="12"/>
      <c r="J7" s="12"/>
      <c r="K7" s="12"/>
      <c r="L7" s="12"/>
      <c r="M7" s="12"/>
      <c r="N7" s="12"/>
      <c r="O7" s="12"/>
      <c r="P7" s="12"/>
      <c r="Q7" s="12"/>
      <c r="R7" s="12"/>
      <c r="S7" s="12"/>
      <c r="T7" s="12"/>
      <c r="U7" s="12"/>
    </row>
    <row r="8" spans="1:21" ht="20.100000000000001" customHeight="1" x14ac:dyDescent="0.15">
      <c r="A8" s="7" t="s">
        <v>187</v>
      </c>
      <c r="B8" s="877" t="s">
        <v>188</v>
      </c>
      <c r="C8" s="877"/>
      <c r="D8" s="877"/>
      <c r="E8" s="877"/>
      <c r="F8" s="877"/>
      <c r="G8" s="877"/>
      <c r="H8" s="877"/>
      <c r="I8" s="877"/>
      <c r="J8" s="877"/>
      <c r="K8" s="877"/>
      <c r="L8" s="877"/>
      <c r="M8" s="877"/>
      <c r="N8" s="877"/>
      <c r="O8" s="877"/>
      <c r="P8" s="877"/>
      <c r="Q8" s="877"/>
      <c r="R8" s="877"/>
      <c r="S8" s="877"/>
      <c r="T8" s="877"/>
      <c r="U8" s="877"/>
    </row>
    <row r="9" spans="1:21" ht="20.100000000000001" customHeight="1" x14ac:dyDescent="0.15">
      <c r="A9" s="3"/>
      <c r="B9" s="877"/>
      <c r="C9" s="877"/>
      <c r="D9" s="877"/>
      <c r="E9" s="877"/>
      <c r="F9" s="877"/>
      <c r="G9" s="877"/>
      <c r="H9" s="877"/>
      <c r="I9" s="877"/>
      <c r="J9" s="877"/>
      <c r="K9" s="877"/>
      <c r="L9" s="877"/>
      <c r="M9" s="877"/>
      <c r="N9" s="877"/>
      <c r="O9" s="877"/>
      <c r="P9" s="877"/>
      <c r="Q9" s="877"/>
      <c r="R9" s="877"/>
      <c r="S9" s="877"/>
      <c r="T9" s="877"/>
      <c r="U9" s="877"/>
    </row>
    <row r="10" spans="1:21" x14ac:dyDescent="0.15">
      <c r="A10" s="6" t="s">
        <v>189</v>
      </c>
      <c r="B10" s="28" t="s">
        <v>422</v>
      </c>
      <c r="C10" s="3"/>
      <c r="D10" s="3"/>
      <c r="E10" s="3"/>
      <c r="F10" s="3"/>
      <c r="G10" s="3"/>
      <c r="H10" s="3"/>
      <c r="I10" s="3"/>
      <c r="J10" s="3"/>
      <c r="K10" s="3"/>
      <c r="L10" s="3"/>
      <c r="M10" s="3"/>
      <c r="N10" s="3"/>
      <c r="O10" s="3"/>
      <c r="P10" s="3"/>
      <c r="Q10" s="3"/>
      <c r="R10" s="3"/>
      <c r="S10" s="3"/>
      <c r="T10" s="3"/>
      <c r="U10" s="3"/>
    </row>
  </sheetData>
  <sheetProtection algorithmName="SHA-512" hashValue="5PG/owspKYBOLOvAx+o7V4fMBBYBZ/EHY0sKp4TcB4EcrLBuziueLlkXkNg/g42q9OT7U7l4le3feadorhOUtQ==" saltValue="loJ+UPRS/KgYNDf535/0CQ==" spinCount="100000" sheet="1" formatCells="0" formatColumns="0" formatRows="0" insertColumns="0" insertRows="0" insertHyperlinks="0" deleteColumns="0" deleteRows="0" sort="0" autoFilter="0" pivotTables="0"/>
  <mergeCells count="2">
    <mergeCell ref="B5:U6"/>
    <mergeCell ref="B8:U9"/>
  </mergeCells>
  <phoneticPr fontId="4"/>
  <pageMargins left="0.7" right="0.7" top="0.75" bottom="0.75" header="0.3" footer="0.3"/>
  <pageSetup paperSize="9" scale="70"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2F5C1F-C80E-4202-A35C-E1237BCD900A}">
  <sheetPr>
    <pageSetUpPr fitToPage="1"/>
  </sheetPr>
  <dimension ref="A1:M2100"/>
  <sheetViews>
    <sheetView view="pageBreakPreview" zoomScale="60" zoomScaleNormal="100" workbookViewId="0">
      <selection activeCell="T56" sqref="T56"/>
    </sheetView>
  </sheetViews>
  <sheetFormatPr defaultColWidth="8.75" defaultRowHeight="13.5" x14ac:dyDescent="0.15"/>
  <cols>
    <col min="1" max="1" width="32.5" style="39" customWidth="1"/>
    <col min="2" max="4" width="16.5" style="38" customWidth="1"/>
    <col min="5" max="5" width="16.875" style="38" customWidth="1"/>
    <col min="6" max="6" width="4.5" style="32" customWidth="1"/>
    <col min="7" max="7" width="20.125" style="32" customWidth="1"/>
    <col min="8" max="8" width="19.5" style="32" customWidth="1"/>
    <col min="9" max="10" width="8.75" style="32"/>
    <col min="11" max="11" width="8.75" style="38"/>
    <col min="12" max="12" width="8.75" style="32"/>
    <col min="13" max="13" width="8.75" style="38"/>
    <col min="14" max="16384" width="8.75" style="32"/>
  </cols>
  <sheetData>
    <row r="1" spans="1:13" x14ac:dyDescent="0.15">
      <c r="A1" s="32" t="s">
        <v>452</v>
      </c>
      <c r="B1" s="32"/>
      <c r="C1" s="32"/>
      <c r="D1" s="32"/>
      <c r="E1" s="32"/>
      <c r="G1" s="32" t="s">
        <v>190</v>
      </c>
      <c r="K1" s="32"/>
      <c r="M1" s="32"/>
    </row>
    <row r="2" spans="1:13" x14ac:dyDescent="0.15">
      <c r="A2" s="32"/>
      <c r="B2" s="32"/>
      <c r="C2" s="32"/>
      <c r="D2" s="32"/>
      <c r="E2" s="33" t="s">
        <v>191</v>
      </c>
      <c r="K2" s="32"/>
      <c r="M2" s="32"/>
    </row>
    <row r="3" spans="1:13" ht="35.450000000000003" customHeight="1" thickBot="1" x14ac:dyDescent="0.2">
      <c r="A3" s="40"/>
      <c r="B3" s="41" t="s">
        <v>192</v>
      </c>
      <c r="C3" s="41" t="s">
        <v>193</v>
      </c>
      <c r="D3" s="41" t="s">
        <v>194</v>
      </c>
      <c r="E3" s="41" t="s">
        <v>195</v>
      </c>
      <c r="G3" s="34"/>
      <c r="H3" s="35" t="s">
        <v>196</v>
      </c>
      <c r="K3" s="32"/>
      <c r="M3" s="32"/>
    </row>
    <row r="4" spans="1:13" ht="27" customHeight="1" thickBot="1" x14ac:dyDescent="0.2">
      <c r="A4" s="42" t="s">
        <v>153</v>
      </c>
      <c r="B4" s="43" t="e">
        <f>#REF!</f>
        <v>#REF!</v>
      </c>
      <c r="C4" s="43" t="e">
        <f>#REF!</f>
        <v>#REF!</v>
      </c>
      <c r="D4" s="43" t="e">
        <f>#REF!</f>
        <v>#REF!</v>
      </c>
      <c r="E4" s="44" t="e">
        <f>#REF!</f>
        <v>#REF!</v>
      </c>
      <c r="G4" s="47"/>
      <c r="H4" s="48" t="s">
        <v>197</v>
      </c>
      <c r="K4" s="32"/>
      <c r="M4" s="32"/>
    </row>
    <row r="5" spans="1:13" ht="17.100000000000001" customHeight="1" x14ac:dyDescent="0.15">
      <c r="A5" s="45" t="e" cm="1">
        <f t="array" ref="A5">_xlfn.UNIQUE([0]!事業実施主体名)</f>
        <v>#REF!</v>
      </c>
      <c r="B5" s="46" t="e">
        <f>SUMIF(#REF!,A5,#REF!)</f>
        <v>#REF!</v>
      </c>
      <c r="C5" s="46" t="e">
        <f>SUMIF(#REF!,A5,#REF!)</f>
        <v>#REF!</v>
      </c>
      <c r="D5" s="46" t="e">
        <f>SUMIF(#REF!,A5,#REF!)</f>
        <v>#REF!</v>
      </c>
      <c r="E5" s="46" t="e">
        <f>SUMIF(#REF!,A5,#REF!)</f>
        <v>#REF!</v>
      </c>
      <c r="G5" s="47" t="s">
        <v>5</v>
      </c>
      <c r="H5" s="49" t="e">
        <f>SUM(H6:H9)</f>
        <v>#REF!</v>
      </c>
      <c r="K5" s="32"/>
      <c r="M5" s="32"/>
    </row>
    <row r="6" spans="1:13" ht="17.100000000000001" customHeight="1" x14ac:dyDescent="0.15">
      <c r="A6" s="36"/>
      <c r="B6" s="37" t="e">
        <f>SUMIF(#REF!,A6,#REF!)</f>
        <v>#REF!</v>
      </c>
      <c r="C6" s="37" t="e">
        <f>SUMIF(#REF!,A6,#REF!)</f>
        <v>#REF!</v>
      </c>
      <c r="D6" s="37" t="e">
        <f>SUMIF(#REF!,A6,#REF!)</f>
        <v>#REF!</v>
      </c>
      <c r="E6" s="37" t="e">
        <f>SUMIF(#REF!,A6,#REF!)</f>
        <v>#REF!</v>
      </c>
      <c r="G6" s="50" t="s">
        <v>174</v>
      </c>
      <c r="H6" s="49" t="e">
        <f>SUMIF(#REF!,G6,#REF!)</f>
        <v>#REF!</v>
      </c>
      <c r="K6" s="32"/>
      <c r="M6" s="32"/>
    </row>
    <row r="7" spans="1:13" ht="17.100000000000001" customHeight="1" x14ac:dyDescent="0.15">
      <c r="A7" s="36"/>
      <c r="B7" s="37" t="e">
        <f>SUMIF(#REF!,A7,#REF!)</f>
        <v>#REF!</v>
      </c>
      <c r="C7" s="37" t="e">
        <f>SUMIF(#REF!,A7,#REF!)</f>
        <v>#REF!</v>
      </c>
      <c r="D7" s="37" t="e">
        <f>SUMIF(#REF!,A7,#REF!)</f>
        <v>#REF!</v>
      </c>
      <c r="E7" s="37" t="e">
        <f>SUMIF(#REF!,A7,#REF!)</f>
        <v>#REF!</v>
      </c>
      <c r="G7" s="50" t="s">
        <v>179</v>
      </c>
      <c r="H7" s="49" t="e">
        <f>SUMIF(#REF!,G7,#REF!)</f>
        <v>#REF!</v>
      </c>
      <c r="K7" s="32"/>
      <c r="M7" s="32"/>
    </row>
    <row r="8" spans="1:13" ht="17.100000000000001" customHeight="1" x14ac:dyDescent="0.15">
      <c r="A8" s="36"/>
      <c r="B8" s="37" t="e">
        <f>SUMIF(#REF!,A8,#REF!)</f>
        <v>#REF!</v>
      </c>
      <c r="C8" s="37" t="e">
        <f>SUMIF(#REF!,A8,#REF!)</f>
        <v>#REF!</v>
      </c>
      <c r="D8" s="37" t="e">
        <f>SUMIF(#REF!,A8,#REF!)</f>
        <v>#REF!</v>
      </c>
      <c r="E8" s="37" t="e">
        <f>SUMIF(#REF!,A8,#REF!)</f>
        <v>#REF!</v>
      </c>
      <c r="G8" s="50" t="s">
        <v>176</v>
      </c>
      <c r="H8" s="49" t="e">
        <f>SUMIF(#REF!,G8,#REF!)</f>
        <v>#REF!</v>
      </c>
      <c r="K8" s="32"/>
      <c r="M8" s="32"/>
    </row>
    <row r="9" spans="1:13" ht="17.100000000000001" customHeight="1" x14ac:dyDescent="0.15">
      <c r="A9" s="36"/>
      <c r="B9" s="37" t="e">
        <f>SUMIF(#REF!,A9,#REF!)</f>
        <v>#REF!</v>
      </c>
      <c r="C9" s="37" t="e">
        <f>SUMIF(#REF!,A9,#REF!)</f>
        <v>#REF!</v>
      </c>
      <c r="D9" s="37" t="e">
        <f>SUMIF(#REF!,A9,#REF!)</f>
        <v>#REF!</v>
      </c>
      <c r="E9" s="37" t="e">
        <f>SUMIF(#REF!,A9,#REF!)</f>
        <v>#REF!</v>
      </c>
      <c r="G9" s="50" t="s">
        <v>178</v>
      </c>
      <c r="H9" s="49" t="e">
        <f>SUMIF(#REF!,G9,#REF!)</f>
        <v>#REF!</v>
      </c>
      <c r="K9" s="32"/>
      <c r="M9" s="32"/>
    </row>
    <row r="10" spans="1:13" ht="17.100000000000001" customHeight="1" x14ac:dyDescent="0.15">
      <c r="A10" s="36"/>
      <c r="B10" s="37" t="e">
        <f>SUMIF(#REF!,A10,#REF!)</f>
        <v>#REF!</v>
      </c>
      <c r="C10" s="37" t="e">
        <f>SUMIF(#REF!,A10,#REF!)</f>
        <v>#REF!</v>
      </c>
      <c r="D10" s="37" t="e">
        <f>SUMIF(#REF!,A10,#REF!)</f>
        <v>#REF!</v>
      </c>
      <c r="E10" s="37" t="e">
        <f>SUMIF(#REF!,A10,#REF!)</f>
        <v>#REF!</v>
      </c>
      <c r="G10" s="51" t="s">
        <v>6</v>
      </c>
      <c r="H10" s="49" t="e">
        <f>SUMIF(#REF!,G10,#REF!)</f>
        <v>#REF!</v>
      </c>
    </row>
    <row r="11" spans="1:13" ht="17.100000000000001" customHeight="1" x14ac:dyDescent="0.15">
      <c r="A11" s="36"/>
      <c r="B11" s="37" t="e">
        <f>SUMIF(#REF!,A11,#REF!)</f>
        <v>#REF!</v>
      </c>
      <c r="C11" s="37" t="e">
        <f>SUMIF(#REF!,A11,#REF!)</f>
        <v>#REF!</v>
      </c>
      <c r="D11" s="37" t="e">
        <f>SUMIF(#REF!,A11,#REF!)</f>
        <v>#REF!</v>
      </c>
      <c r="E11" s="37" t="e">
        <f>SUMIF(#REF!,A11,#REF!)</f>
        <v>#REF!</v>
      </c>
      <c r="G11" s="50" t="s">
        <v>198</v>
      </c>
      <c r="H11" s="49" t="e">
        <f>SUMIF(#REF!,G11,#REF!)</f>
        <v>#REF!</v>
      </c>
    </row>
    <row r="12" spans="1:13" ht="17.100000000000001" customHeight="1" x14ac:dyDescent="0.15">
      <c r="A12" s="36"/>
      <c r="B12" s="37" t="e">
        <f>SUMIF(#REF!,A12,#REF!)</f>
        <v>#REF!</v>
      </c>
      <c r="C12" s="37" t="e">
        <f>SUMIF(#REF!,A12,#REF!)</f>
        <v>#REF!</v>
      </c>
      <c r="D12" s="37" t="e">
        <f>SUMIF(#REF!,A12,#REF!)</f>
        <v>#REF!</v>
      </c>
      <c r="E12" s="37" t="e">
        <f>SUMIF(#REF!,A12,#REF!)</f>
        <v>#REF!</v>
      </c>
      <c r="G12" s="50" t="s">
        <v>199</v>
      </c>
      <c r="H12" s="49" t="e">
        <f>SUMIF(#REF!,G12,#REF!)</f>
        <v>#REF!</v>
      </c>
    </row>
    <row r="13" spans="1:13" ht="17.100000000000001" customHeight="1" x14ac:dyDescent="0.15">
      <c r="A13" s="36"/>
      <c r="B13" s="37" t="e">
        <f>SUMIF(#REF!,A13,#REF!)</f>
        <v>#REF!</v>
      </c>
      <c r="C13" s="37" t="e">
        <f>SUMIF(#REF!,A13,#REF!)</f>
        <v>#REF!</v>
      </c>
      <c r="D13" s="37" t="e">
        <f>SUMIF(#REF!,A13,#REF!)</f>
        <v>#REF!</v>
      </c>
      <c r="E13" s="37" t="e">
        <f>SUMIF(#REF!,A13,#REF!)</f>
        <v>#REF!</v>
      </c>
      <c r="G13" s="50" t="s">
        <v>200</v>
      </c>
      <c r="H13" s="49" t="e">
        <f>SUMIF(#REF!,G13,#REF!)</f>
        <v>#REF!</v>
      </c>
    </row>
    <row r="14" spans="1:13" ht="17.100000000000001" customHeight="1" x14ac:dyDescent="0.15">
      <c r="A14" s="36"/>
      <c r="B14" s="37" t="e">
        <f>SUMIF(#REF!,A14,#REF!)</f>
        <v>#REF!</v>
      </c>
      <c r="C14" s="37" t="e">
        <f>SUMIF(#REF!,A14,#REF!)</f>
        <v>#REF!</v>
      </c>
      <c r="D14" s="37" t="e">
        <f>SUMIF(#REF!,A14,#REF!)</f>
        <v>#REF!</v>
      </c>
      <c r="E14" s="37" t="e">
        <f>SUMIF(#REF!,A14,#REF!)</f>
        <v>#REF!</v>
      </c>
      <c r="G14" s="50" t="s">
        <v>201</v>
      </c>
      <c r="H14" s="49" t="e">
        <f>SUMIF(#REF!,G14,#REF!)</f>
        <v>#REF!</v>
      </c>
    </row>
    <row r="15" spans="1:13" ht="17.100000000000001" customHeight="1" x14ac:dyDescent="0.15">
      <c r="A15" s="36"/>
      <c r="B15" s="37" t="e">
        <f>SUMIF(#REF!,A15,#REF!)</f>
        <v>#REF!</v>
      </c>
      <c r="C15" s="37" t="e">
        <f>SUMIF(#REF!,A15,#REF!)</f>
        <v>#REF!</v>
      </c>
      <c r="D15" s="37" t="e">
        <f>SUMIF(#REF!,A15,#REF!)</f>
        <v>#REF!</v>
      </c>
      <c r="E15" s="37" t="e">
        <f>SUMIF(#REF!,A15,#REF!)</f>
        <v>#REF!</v>
      </c>
      <c r="G15" s="51" t="s">
        <v>8</v>
      </c>
      <c r="H15" s="49" t="e">
        <f>SUMIF(#REF!,G15,#REF!)</f>
        <v>#REF!</v>
      </c>
    </row>
    <row r="16" spans="1:13" ht="17.100000000000001" customHeight="1" x14ac:dyDescent="0.15">
      <c r="A16" s="36"/>
      <c r="B16" s="37" t="e">
        <f>SUMIF(#REF!,A16,#REF!)</f>
        <v>#REF!</v>
      </c>
      <c r="C16" s="37" t="e">
        <f>SUMIF(#REF!,A16,#REF!)</f>
        <v>#REF!</v>
      </c>
      <c r="D16" s="37" t="e">
        <f>SUMIF(#REF!,A16,#REF!)</f>
        <v>#REF!</v>
      </c>
      <c r="E16" s="37" t="e">
        <f>SUMIF(#REF!,A16,#REF!)</f>
        <v>#REF!</v>
      </c>
      <c r="G16" s="50" t="s">
        <v>202</v>
      </c>
      <c r="H16" s="49" t="e">
        <f>SUMIF(#REF!,G16,#REF!)</f>
        <v>#REF!</v>
      </c>
    </row>
    <row r="17" spans="1:8" ht="17.100000000000001" customHeight="1" x14ac:dyDescent="0.15">
      <c r="A17" s="36"/>
      <c r="B17" s="37" t="e">
        <f>SUMIF(#REF!,A17,#REF!)</f>
        <v>#REF!</v>
      </c>
      <c r="C17" s="37" t="e">
        <f>SUMIF(#REF!,A17,#REF!)</f>
        <v>#REF!</v>
      </c>
      <c r="D17" s="37" t="e">
        <f>SUMIF(#REF!,A17,#REF!)</f>
        <v>#REF!</v>
      </c>
      <c r="E17" s="37" t="e">
        <f>SUMIF(#REF!,A17,#REF!)</f>
        <v>#REF!</v>
      </c>
      <c r="G17" s="50" t="s">
        <v>203</v>
      </c>
      <c r="H17" s="49" t="e">
        <f>SUMIF(#REF!,G17,#REF!)</f>
        <v>#REF!</v>
      </c>
    </row>
    <row r="18" spans="1:8" ht="17.100000000000001" customHeight="1" x14ac:dyDescent="0.15">
      <c r="A18" s="36"/>
      <c r="B18" s="37" t="e">
        <f>SUMIF(#REF!,A18,#REF!)</f>
        <v>#REF!</v>
      </c>
      <c r="C18" s="37" t="e">
        <f>SUMIF(#REF!,A18,#REF!)</f>
        <v>#REF!</v>
      </c>
      <c r="D18" s="37" t="e">
        <f>SUMIF(#REF!,A18,#REF!)</f>
        <v>#REF!</v>
      </c>
      <c r="E18" s="37" t="e">
        <f>SUMIF(#REF!,A18,#REF!)</f>
        <v>#REF!</v>
      </c>
      <c r="G18" s="51" t="s">
        <v>7</v>
      </c>
      <c r="H18" s="49" t="e">
        <f>SUMIF(#REF!,G18,#REF!)</f>
        <v>#REF!</v>
      </c>
    </row>
    <row r="19" spans="1:8" ht="17.100000000000001" customHeight="1" x14ac:dyDescent="0.15">
      <c r="A19" s="36"/>
      <c r="B19" s="37" t="e">
        <f>SUMIF(#REF!,A19,#REF!)</f>
        <v>#REF!</v>
      </c>
      <c r="C19" s="37" t="e">
        <f>SUMIF(#REF!,A19,#REF!)</f>
        <v>#REF!</v>
      </c>
      <c r="D19" s="37" t="e">
        <f>SUMIF(#REF!,A19,#REF!)</f>
        <v>#REF!</v>
      </c>
      <c r="E19" s="37" t="e">
        <f>SUMIF(#REF!,A19,#REF!)</f>
        <v>#REF!</v>
      </c>
      <c r="G19" s="50" t="s">
        <v>204</v>
      </c>
      <c r="H19" s="49" t="e">
        <f>SUMIF(#REF!,G19,#REF!)</f>
        <v>#REF!</v>
      </c>
    </row>
    <row r="20" spans="1:8" ht="17.100000000000001" customHeight="1" x14ac:dyDescent="0.15">
      <c r="A20" s="36"/>
      <c r="B20" s="37" t="e">
        <f>SUMIF(#REF!,A20,#REF!)</f>
        <v>#REF!</v>
      </c>
      <c r="C20" s="37" t="e">
        <f>SUMIF(#REF!,A20,#REF!)</f>
        <v>#REF!</v>
      </c>
      <c r="D20" s="37" t="e">
        <f>SUMIF(#REF!,A20,#REF!)</f>
        <v>#REF!</v>
      </c>
      <c r="E20" s="37" t="e">
        <f>SUMIF(#REF!,A20,#REF!)</f>
        <v>#REF!</v>
      </c>
      <c r="G20" s="50" t="s">
        <v>205</v>
      </c>
      <c r="H20" s="49" t="e">
        <f>SUMIF(#REF!,G20,#REF!)</f>
        <v>#REF!</v>
      </c>
    </row>
    <row r="21" spans="1:8" ht="17.100000000000001" customHeight="1" x14ac:dyDescent="0.15">
      <c r="A21" s="36"/>
      <c r="B21" s="37" t="e">
        <f>SUMIF(#REF!,A21,#REF!)</f>
        <v>#REF!</v>
      </c>
      <c r="C21" s="37" t="e">
        <f>SUMIF(#REF!,A21,#REF!)</f>
        <v>#REF!</v>
      </c>
      <c r="D21" s="37" t="e">
        <f>SUMIF(#REF!,A21,#REF!)</f>
        <v>#REF!</v>
      </c>
      <c r="E21" s="37" t="e">
        <f>SUMIF(#REF!,A21,#REF!)</f>
        <v>#REF!</v>
      </c>
      <c r="G21" s="52" t="s">
        <v>206</v>
      </c>
      <c r="H21" s="49" t="e">
        <f>SUMIF(#REF!,G21,#REF!)</f>
        <v>#REF!</v>
      </c>
    </row>
    <row r="22" spans="1:8" ht="17.100000000000001" customHeight="1" x14ac:dyDescent="0.15">
      <c r="A22" s="36"/>
      <c r="B22" s="37" t="e">
        <f>SUMIF(#REF!,A22,#REF!)</f>
        <v>#REF!</v>
      </c>
      <c r="C22" s="37" t="e">
        <f>SUMIF(#REF!,A22,#REF!)</f>
        <v>#REF!</v>
      </c>
      <c r="D22" s="37" t="e">
        <f>SUMIF(#REF!,A22,#REF!)</f>
        <v>#REF!</v>
      </c>
      <c r="E22" s="37" t="e">
        <f>SUMIF(#REF!,A22,#REF!)</f>
        <v>#REF!</v>
      </c>
      <c r="G22" s="50" t="s">
        <v>207</v>
      </c>
      <c r="H22" s="49" t="e">
        <f>SUMIF(#REF!,G22,#REF!)</f>
        <v>#REF!</v>
      </c>
    </row>
    <row r="23" spans="1:8" ht="17.100000000000001" customHeight="1" x14ac:dyDescent="0.15">
      <c r="A23" s="36"/>
      <c r="B23" s="37" t="e">
        <f>SUMIF(#REF!,A23,#REF!)</f>
        <v>#REF!</v>
      </c>
      <c r="C23" s="37" t="e">
        <f>SUMIF(#REF!,A23,#REF!)</f>
        <v>#REF!</v>
      </c>
      <c r="D23" s="37" t="e">
        <f>SUMIF(#REF!,A23,#REF!)</f>
        <v>#REF!</v>
      </c>
      <c r="E23" s="37" t="e">
        <f>SUMIF(#REF!,A23,#REF!)</f>
        <v>#REF!</v>
      </c>
      <c r="G23" s="50" t="s">
        <v>208</v>
      </c>
      <c r="H23" s="49" t="e">
        <f>SUMIF(#REF!,G23,#REF!)</f>
        <v>#REF!</v>
      </c>
    </row>
    <row r="24" spans="1:8" ht="17.100000000000001" customHeight="1" x14ac:dyDescent="0.15">
      <c r="A24" s="36"/>
      <c r="B24" s="37" t="e">
        <f>SUMIF(#REF!,A24,#REF!)</f>
        <v>#REF!</v>
      </c>
      <c r="C24" s="37" t="e">
        <f>SUMIF(#REF!,A24,#REF!)</f>
        <v>#REF!</v>
      </c>
      <c r="D24" s="37" t="e">
        <f>SUMIF(#REF!,A24,#REF!)</f>
        <v>#REF!</v>
      </c>
      <c r="E24" s="37" t="e">
        <f>SUMIF(#REF!,A24,#REF!)</f>
        <v>#REF!</v>
      </c>
      <c r="G24" s="52" t="s">
        <v>209</v>
      </c>
      <c r="H24" s="49" t="e">
        <f>SUMIF(#REF!,G24,#REF!)</f>
        <v>#REF!</v>
      </c>
    </row>
    <row r="25" spans="1:8" ht="17.100000000000001" customHeight="1" x14ac:dyDescent="0.15">
      <c r="A25" s="36"/>
      <c r="B25" s="37" t="e">
        <f>SUMIF(#REF!,A25,#REF!)</f>
        <v>#REF!</v>
      </c>
      <c r="C25" s="37" t="e">
        <f>SUMIF(#REF!,A25,#REF!)</f>
        <v>#REF!</v>
      </c>
      <c r="D25" s="37" t="e">
        <f>SUMIF(#REF!,A25,#REF!)</f>
        <v>#REF!</v>
      </c>
      <c r="E25" s="37" t="e">
        <f>SUMIF(#REF!,A25,#REF!)</f>
        <v>#REF!</v>
      </c>
      <c r="G25" s="52" t="s">
        <v>210</v>
      </c>
      <c r="H25" s="49" t="e">
        <f>SUMIF(#REF!,G25,#REF!)</f>
        <v>#REF!</v>
      </c>
    </row>
    <row r="26" spans="1:8" ht="17.100000000000001" customHeight="1" x14ac:dyDescent="0.15">
      <c r="A26" s="36"/>
      <c r="B26" s="37" t="e">
        <f>SUMIF(#REF!,A26,#REF!)</f>
        <v>#REF!</v>
      </c>
      <c r="C26" s="37" t="e">
        <f>SUMIF(#REF!,A26,#REF!)</f>
        <v>#REF!</v>
      </c>
      <c r="D26" s="37" t="e">
        <f>SUMIF(#REF!,A26,#REF!)</f>
        <v>#REF!</v>
      </c>
      <c r="E26" s="37" t="e">
        <f>SUMIF(#REF!,A26,#REF!)</f>
        <v>#REF!</v>
      </c>
      <c r="G26" s="52" t="s">
        <v>211</v>
      </c>
      <c r="H26" s="49" t="e">
        <f>SUMIF(#REF!,G26,#REF!)</f>
        <v>#REF!</v>
      </c>
    </row>
    <row r="27" spans="1:8" ht="17.100000000000001" customHeight="1" x14ac:dyDescent="0.15">
      <c r="A27" s="36"/>
      <c r="B27" s="37" t="e">
        <f>SUMIF(#REF!,A27,#REF!)</f>
        <v>#REF!</v>
      </c>
      <c r="C27" s="37" t="e">
        <f>SUMIF(#REF!,A27,#REF!)</f>
        <v>#REF!</v>
      </c>
      <c r="D27" s="37" t="e">
        <f>SUMIF(#REF!,A27,#REF!)</f>
        <v>#REF!</v>
      </c>
      <c r="E27" s="37" t="e">
        <f>SUMIF(#REF!,A27,#REF!)</f>
        <v>#REF!</v>
      </c>
      <c r="G27" s="52" t="s">
        <v>212</v>
      </c>
      <c r="H27" s="49" t="e">
        <f>SUMIF(#REF!,G27,#REF!)</f>
        <v>#REF!</v>
      </c>
    </row>
    <row r="28" spans="1:8" ht="17.100000000000001" customHeight="1" x14ac:dyDescent="0.15">
      <c r="A28" s="36"/>
      <c r="B28" s="37" t="e">
        <f>SUMIF(#REF!,A28,#REF!)</f>
        <v>#REF!</v>
      </c>
      <c r="C28" s="37" t="e">
        <f>SUMIF(#REF!,A28,#REF!)</f>
        <v>#REF!</v>
      </c>
      <c r="D28" s="37" t="e">
        <f>SUMIF(#REF!,A28,#REF!)</f>
        <v>#REF!</v>
      </c>
      <c r="E28" s="37" t="e">
        <f>SUMIF(#REF!,A28,#REF!)</f>
        <v>#REF!</v>
      </c>
      <c r="G28" s="52" t="s">
        <v>213</v>
      </c>
      <c r="H28" s="49" t="e">
        <f>SUMIF(#REF!,G28,#REF!)</f>
        <v>#REF!</v>
      </c>
    </row>
    <row r="29" spans="1:8" ht="17.100000000000001" customHeight="1" x14ac:dyDescent="0.15">
      <c r="A29" s="36"/>
      <c r="B29" s="37" t="e">
        <f>SUMIF(#REF!,A29,#REF!)</f>
        <v>#REF!</v>
      </c>
      <c r="C29" s="37" t="e">
        <f>SUMIF(#REF!,A29,#REF!)</f>
        <v>#REF!</v>
      </c>
      <c r="D29" s="37" t="e">
        <f>SUMIF(#REF!,A29,#REF!)</f>
        <v>#REF!</v>
      </c>
      <c r="E29" s="37" t="e">
        <f>SUMIF(#REF!,A29,#REF!)</f>
        <v>#REF!</v>
      </c>
      <c r="G29" s="52" t="s">
        <v>214</v>
      </c>
      <c r="H29" s="49" t="e">
        <f>SUMIF(#REF!,G29,#REF!)</f>
        <v>#REF!</v>
      </c>
    </row>
    <row r="30" spans="1:8" ht="17.100000000000001" customHeight="1" x14ac:dyDescent="0.15">
      <c r="A30" s="36"/>
      <c r="B30" s="37" t="e">
        <f>SUMIF(#REF!,A30,#REF!)</f>
        <v>#REF!</v>
      </c>
      <c r="C30" s="37" t="e">
        <f>SUMIF(#REF!,A30,#REF!)</f>
        <v>#REF!</v>
      </c>
      <c r="D30" s="37" t="e">
        <f>SUMIF(#REF!,A30,#REF!)</f>
        <v>#REF!</v>
      </c>
      <c r="E30" s="37" t="e">
        <f>SUMIF(#REF!,A30,#REF!)</f>
        <v>#REF!</v>
      </c>
      <c r="G30" s="52" t="s">
        <v>215</v>
      </c>
      <c r="H30" s="49" t="e">
        <f>SUMIF(#REF!,G30,#REF!)</f>
        <v>#REF!</v>
      </c>
    </row>
    <row r="31" spans="1:8" ht="17.100000000000001" customHeight="1" x14ac:dyDescent="0.15">
      <c r="A31" s="36"/>
      <c r="B31" s="37" t="e">
        <f>SUMIF(#REF!,A31,#REF!)</f>
        <v>#REF!</v>
      </c>
      <c r="C31" s="37" t="e">
        <f>SUMIF(#REF!,A31,#REF!)</f>
        <v>#REF!</v>
      </c>
      <c r="D31" s="37" t="e">
        <f>SUMIF(#REF!,A31,#REF!)</f>
        <v>#REF!</v>
      </c>
      <c r="E31" s="37" t="e">
        <f>SUMIF(#REF!,A31,#REF!)</f>
        <v>#REF!</v>
      </c>
      <c r="G31" s="52" t="s">
        <v>216</v>
      </c>
      <c r="H31" s="49" t="e">
        <f>SUMIF(#REF!,G31,#REF!)</f>
        <v>#REF!</v>
      </c>
    </row>
    <row r="32" spans="1:8" ht="17.100000000000001" customHeight="1" x14ac:dyDescent="0.15">
      <c r="A32" s="36"/>
      <c r="B32" s="37" t="e">
        <f>SUMIF(#REF!,A32,#REF!)</f>
        <v>#REF!</v>
      </c>
      <c r="C32" s="37" t="e">
        <f>SUMIF(#REF!,A32,#REF!)</f>
        <v>#REF!</v>
      </c>
      <c r="D32" s="37" t="e">
        <f>SUMIF(#REF!,A32,#REF!)</f>
        <v>#REF!</v>
      </c>
      <c r="E32" s="37" t="e">
        <f>SUMIF(#REF!,A32,#REF!)</f>
        <v>#REF!</v>
      </c>
      <c r="G32" s="52" t="s">
        <v>217</v>
      </c>
      <c r="H32" s="49" t="e">
        <f>SUMIF(#REF!,G32,#REF!)</f>
        <v>#REF!</v>
      </c>
    </row>
    <row r="33" spans="1:8" ht="17.100000000000001" customHeight="1" x14ac:dyDescent="0.15">
      <c r="A33" s="36"/>
      <c r="B33" s="37" t="e">
        <f>SUMIF(#REF!,A33,#REF!)</f>
        <v>#REF!</v>
      </c>
      <c r="C33" s="37" t="e">
        <f>SUMIF(#REF!,A33,#REF!)</f>
        <v>#REF!</v>
      </c>
      <c r="D33" s="37" t="e">
        <f>SUMIF(#REF!,A33,#REF!)</f>
        <v>#REF!</v>
      </c>
      <c r="E33" s="37" t="e">
        <f>SUMIF(#REF!,A33,#REF!)</f>
        <v>#REF!</v>
      </c>
      <c r="G33" s="52" t="s">
        <v>218</v>
      </c>
      <c r="H33" s="49" t="e">
        <f>SUMIF(#REF!,G33,#REF!)</f>
        <v>#REF!</v>
      </c>
    </row>
    <row r="34" spans="1:8" ht="17.100000000000001" customHeight="1" x14ac:dyDescent="0.15">
      <c r="A34" s="36"/>
      <c r="B34" s="37" t="e">
        <f>SUMIF(#REF!,A34,#REF!)</f>
        <v>#REF!</v>
      </c>
      <c r="C34" s="37" t="e">
        <f>SUMIF(#REF!,A34,#REF!)</f>
        <v>#REF!</v>
      </c>
      <c r="D34" s="37" t="e">
        <f>SUMIF(#REF!,A34,#REF!)</f>
        <v>#REF!</v>
      </c>
      <c r="E34" s="37" t="e">
        <f>SUMIF(#REF!,A34,#REF!)</f>
        <v>#REF!</v>
      </c>
      <c r="G34" s="52" t="s">
        <v>219</v>
      </c>
      <c r="H34" s="49" t="e">
        <f>SUMIF(#REF!,G34,#REF!)</f>
        <v>#REF!</v>
      </c>
    </row>
    <row r="35" spans="1:8" ht="17.100000000000001" customHeight="1" x14ac:dyDescent="0.15">
      <c r="A35" s="36"/>
      <c r="B35" s="37" t="e">
        <f>SUMIF(#REF!,A35,#REF!)</f>
        <v>#REF!</v>
      </c>
      <c r="C35" s="37" t="e">
        <f>SUMIF(#REF!,A35,#REF!)</f>
        <v>#REF!</v>
      </c>
      <c r="D35" s="37" t="e">
        <f>SUMIF(#REF!,A35,#REF!)</f>
        <v>#REF!</v>
      </c>
      <c r="E35" s="37" t="e">
        <f>SUMIF(#REF!,A35,#REF!)</f>
        <v>#REF!</v>
      </c>
      <c r="G35" s="52" t="s">
        <v>220</v>
      </c>
      <c r="H35" s="49" t="e">
        <f>SUMIF(#REF!,G35,#REF!)</f>
        <v>#REF!</v>
      </c>
    </row>
    <row r="36" spans="1:8" ht="17.100000000000001" customHeight="1" x14ac:dyDescent="0.15">
      <c r="A36" s="36"/>
      <c r="B36" s="37" t="e">
        <f>SUMIF(#REF!,A36,#REF!)</f>
        <v>#REF!</v>
      </c>
      <c r="C36" s="37" t="e">
        <f>SUMIF(#REF!,A36,#REF!)</f>
        <v>#REF!</v>
      </c>
      <c r="D36" s="37" t="e">
        <f>SUMIF(#REF!,A36,#REF!)</f>
        <v>#REF!</v>
      </c>
      <c r="E36" s="37" t="e">
        <f>SUMIF(#REF!,A36,#REF!)</f>
        <v>#REF!</v>
      </c>
      <c r="G36" s="52" t="s">
        <v>221</v>
      </c>
      <c r="H36" s="49" t="e">
        <f>SUMIF(#REF!,G36,#REF!)</f>
        <v>#REF!</v>
      </c>
    </row>
    <row r="37" spans="1:8" ht="17.100000000000001" customHeight="1" x14ac:dyDescent="0.15">
      <c r="A37" s="36"/>
      <c r="B37" s="37" t="e">
        <f>SUMIF(#REF!,A37,#REF!)</f>
        <v>#REF!</v>
      </c>
      <c r="C37" s="37" t="e">
        <f>SUMIF(#REF!,A37,#REF!)</f>
        <v>#REF!</v>
      </c>
      <c r="D37" s="37" t="e">
        <f>SUMIF(#REF!,A37,#REF!)</f>
        <v>#REF!</v>
      </c>
      <c r="E37" s="37" t="e">
        <f>SUMIF(#REF!,A37,#REF!)</f>
        <v>#REF!</v>
      </c>
      <c r="G37" s="52" t="s">
        <v>222</v>
      </c>
      <c r="H37" s="49" t="e">
        <f>SUMIF(#REF!,G37,#REF!)</f>
        <v>#REF!</v>
      </c>
    </row>
    <row r="38" spans="1:8" ht="17.100000000000001" customHeight="1" x14ac:dyDescent="0.15">
      <c r="A38" s="36"/>
      <c r="B38" s="37" t="e">
        <f>SUMIF(#REF!,A38,#REF!)</f>
        <v>#REF!</v>
      </c>
      <c r="C38" s="37" t="e">
        <f>SUMIF(#REF!,A38,#REF!)</f>
        <v>#REF!</v>
      </c>
      <c r="D38" s="37" t="e">
        <f>SUMIF(#REF!,A38,#REF!)</f>
        <v>#REF!</v>
      </c>
      <c r="E38" s="37" t="e">
        <f>SUMIF(#REF!,A38,#REF!)</f>
        <v>#REF!</v>
      </c>
      <c r="G38" s="52" t="s">
        <v>223</v>
      </c>
      <c r="H38" s="49" t="e">
        <f>SUMIF(#REF!,G38,#REF!)</f>
        <v>#REF!</v>
      </c>
    </row>
    <row r="39" spans="1:8" ht="17.100000000000001" customHeight="1" x14ac:dyDescent="0.15">
      <c r="A39" s="36"/>
      <c r="B39" s="37" t="e">
        <f>SUMIF(#REF!,A39,#REF!)</f>
        <v>#REF!</v>
      </c>
      <c r="C39" s="37" t="e">
        <f>SUMIF(#REF!,A39,#REF!)</f>
        <v>#REF!</v>
      </c>
      <c r="D39" s="37" t="e">
        <f>SUMIF(#REF!,A39,#REF!)</f>
        <v>#REF!</v>
      </c>
      <c r="E39" s="37" t="e">
        <f>SUMIF(#REF!,A39,#REF!)</f>
        <v>#REF!</v>
      </c>
      <c r="G39" s="52" t="s">
        <v>224</v>
      </c>
      <c r="H39" s="49" t="e">
        <f>SUMIF(#REF!,G39,#REF!)</f>
        <v>#REF!</v>
      </c>
    </row>
    <row r="40" spans="1:8" ht="17.100000000000001" customHeight="1" x14ac:dyDescent="0.15">
      <c r="A40" s="36"/>
      <c r="B40" s="37" t="e">
        <f>SUMIF(#REF!,A40,#REF!)</f>
        <v>#REF!</v>
      </c>
      <c r="C40" s="37" t="e">
        <f>SUMIF(#REF!,A40,#REF!)</f>
        <v>#REF!</v>
      </c>
      <c r="D40" s="37" t="e">
        <f>SUMIF(#REF!,A40,#REF!)</f>
        <v>#REF!</v>
      </c>
      <c r="E40" s="37" t="e">
        <f>SUMIF(#REF!,A40,#REF!)</f>
        <v>#REF!</v>
      </c>
      <c r="G40" s="52" t="s">
        <v>225</v>
      </c>
      <c r="H40" s="49" t="e">
        <f>SUMIF(#REF!,G40,#REF!)</f>
        <v>#REF!</v>
      </c>
    </row>
    <row r="41" spans="1:8" ht="17.100000000000001" customHeight="1" x14ac:dyDescent="0.15">
      <c r="A41" s="36"/>
      <c r="B41" s="37" t="e">
        <f>SUMIF(#REF!,A41,#REF!)</f>
        <v>#REF!</v>
      </c>
      <c r="C41" s="37" t="e">
        <f>SUMIF(#REF!,A41,#REF!)</f>
        <v>#REF!</v>
      </c>
      <c r="D41" s="37" t="e">
        <f>SUMIF(#REF!,A41,#REF!)</f>
        <v>#REF!</v>
      </c>
      <c r="E41" s="37" t="e">
        <f>SUMIF(#REF!,A41,#REF!)</f>
        <v>#REF!</v>
      </c>
      <c r="G41" s="52" t="s">
        <v>226</v>
      </c>
      <c r="H41" s="49" t="e">
        <f>SUMIF(#REF!,G41,#REF!)</f>
        <v>#REF!</v>
      </c>
    </row>
    <row r="42" spans="1:8" ht="17.100000000000001" customHeight="1" x14ac:dyDescent="0.15">
      <c r="A42" s="36"/>
      <c r="B42" s="37" t="e">
        <f>SUMIF(#REF!,A42,#REF!)</f>
        <v>#REF!</v>
      </c>
      <c r="C42" s="37" t="e">
        <f>SUMIF(#REF!,A42,#REF!)</f>
        <v>#REF!</v>
      </c>
      <c r="D42" s="37" t="e">
        <f>SUMIF(#REF!,A42,#REF!)</f>
        <v>#REF!</v>
      </c>
      <c r="E42" s="37" t="e">
        <f>SUMIF(#REF!,A42,#REF!)</f>
        <v>#REF!</v>
      </c>
      <c r="G42" s="52" t="s">
        <v>227</v>
      </c>
      <c r="H42" s="49" t="e">
        <f>SUMIF(#REF!,G42,#REF!)</f>
        <v>#REF!</v>
      </c>
    </row>
    <row r="43" spans="1:8" ht="17.100000000000001" customHeight="1" x14ac:dyDescent="0.15">
      <c r="A43" s="36"/>
      <c r="B43" s="37" t="e">
        <f>SUMIF(#REF!,A43,#REF!)</f>
        <v>#REF!</v>
      </c>
      <c r="C43" s="37" t="e">
        <f>SUMIF(#REF!,A43,#REF!)</f>
        <v>#REF!</v>
      </c>
      <c r="D43" s="37" t="e">
        <f>SUMIF(#REF!,A43,#REF!)</f>
        <v>#REF!</v>
      </c>
      <c r="E43" s="37" t="e">
        <f>SUMIF(#REF!,A43,#REF!)</f>
        <v>#REF!</v>
      </c>
      <c r="G43" s="52" t="s">
        <v>228</v>
      </c>
      <c r="H43" s="49" t="e">
        <f>SUMIF(#REF!,G43,#REF!)</f>
        <v>#REF!</v>
      </c>
    </row>
    <row r="44" spans="1:8" ht="17.100000000000001" customHeight="1" x14ac:dyDescent="0.15">
      <c r="A44" s="36"/>
      <c r="B44" s="37" t="e">
        <f>SUMIF(#REF!,A44,#REF!)</f>
        <v>#REF!</v>
      </c>
      <c r="C44" s="37" t="e">
        <f>SUMIF(#REF!,A44,#REF!)</f>
        <v>#REF!</v>
      </c>
      <c r="D44" s="37" t="e">
        <f>SUMIF(#REF!,A44,#REF!)</f>
        <v>#REF!</v>
      </c>
      <c r="E44" s="37" t="e">
        <f>SUMIF(#REF!,A44,#REF!)</f>
        <v>#REF!</v>
      </c>
      <c r="G44" s="52" t="s">
        <v>229</v>
      </c>
      <c r="H44" s="49" t="e">
        <f>SUMIF(#REF!,G44,#REF!)</f>
        <v>#REF!</v>
      </c>
    </row>
    <row r="45" spans="1:8" ht="17.100000000000001" customHeight="1" x14ac:dyDescent="0.15">
      <c r="A45" s="36"/>
      <c r="B45" s="37" t="e">
        <f>SUMIF(#REF!,A45,#REF!)</f>
        <v>#REF!</v>
      </c>
      <c r="C45" s="37" t="e">
        <f>SUMIF(#REF!,A45,#REF!)</f>
        <v>#REF!</v>
      </c>
      <c r="D45" s="37" t="e">
        <f>SUMIF(#REF!,A45,#REF!)</f>
        <v>#REF!</v>
      </c>
      <c r="E45" s="37" t="e">
        <f>SUMIF(#REF!,A45,#REF!)</f>
        <v>#REF!</v>
      </c>
      <c r="G45" s="52" t="s">
        <v>230</v>
      </c>
      <c r="H45" s="49" t="e">
        <f>SUMIF(#REF!,G45,#REF!)</f>
        <v>#REF!</v>
      </c>
    </row>
    <row r="46" spans="1:8" ht="17.100000000000001" customHeight="1" x14ac:dyDescent="0.15">
      <c r="A46" s="36"/>
      <c r="B46" s="37" t="e">
        <f>SUMIF(#REF!,A46,#REF!)</f>
        <v>#REF!</v>
      </c>
      <c r="C46" s="37" t="e">
        <f>SUMIF(#REF!,A46,#REF!)</f>
        <v>#REF!</v>
      </c>
      <c r="D46" s="37" t="e">
        <f>SUMIF(#REF!,A46,#REF!)</f>
        <v>#REF!</v>
      </c>
      <c r="E46" s="37" t="e">
        <f>SUMIF(#REF!,A46,#REF!)</f>
        <v>#REF!</v>
      </c>
      <c r="G46" s="52" t="s">
        <v>231</v>
      </c>
      <c r="H46" s="49" t="e">
        <f>SUMIF(#REF!,G46,#REF!)</f>
        <v>#REF!</v>
      </c>
    </row>
    <row r="47" spans="1:8" ht="17.100000000000001" customHeight="1" x14ac:dyDescent="0.15">
      <c r="A47" s="36"/>
      <c r="B47" s="37" t="e">
        <f>SUMIF(#REF!,A47,#REF!)</f>
        <v>#REF!</v>
      </c>
      <c r="C47" s="37" t="e">
        <f>SUMIF(#REF!,A47,#REF!)</f>
        <v>#REF!</v>
      </c>
      <c r="D47" s="37" t="e">
        <f>SUMIF(#REF!,A47,#REF!)</f>
        <v>#REF!</v>
      </c>
      <c r="E47" s="37" t="e">
        <f>SUMIF(#REF!,A47,#REF!)</f>
        <v>#REF!</v>
      </c>
    </row>
    <row r="48" spans="1:8" ht="17.100000000000001" customHeight="1" x14ac:dyDescent="0.15">
      <c r="A48" s="36"/>
      <c r="B48" s="37" t="e">
        <f>SUMIF(#REF!,A48,#REF!)</f>
        <v>#REF!</v>
      </c>
      <c r="C48" s="37" t="e">
        <f>SUMIF(#REF!,A48,#REF!)</f>
        <v>#REF!</v>
      </c>
      <c r="D48" s="37" t="e">
        <f>SUMIF(#REF!,A48,#REF!)</f>
        <v>#REF!</v>
      </c>
      <c r="E48" s="37" t="e">
        <f>SUMIF(#REF!,A48,#REF!)</f>
        <v>#REF!</v>
      </c>
    </row>
    <row r="49" spans="1:5" ht="17.100000000000001" customHeight="1" x14ac:dyDescent="0.15">
      <c r="A49" s="36"/>
      <c r="B49" s="37" t="e">
        <f>SUMIF(#REF!,A49,#REF!)</f>
        <v>#REF!</v>
      </c>
      <c r="C49" s="37" t="e">
        <f>SUMIF(#REF!,A49,#REF!)</f>
        <v>#REF!</v>
      </c>
      <c r="D49" s="37" t="e">
        <f>SUMIF(#REF!,A49,#REF!)</f>
        <v>#REF!</v>
      </c>
      <c r="E49" s="37" t="e">
        <f>SUMIF(#REF!,A49,#REF!)</f>
        <v>#REF!</v>
      </c>
    </row>
    <row r="50" spans="1:5" ht="17.100000000000001" customHeight="1" x14ac:dyDescent="0.15">
      <c r="A50" s="36"/>
      <c r="B50" s="37" t="e">
        <f>SUMIF(#REF!,A50,#REF!)</f>
        <v>#REF!</v>
      </c>
      <c r="C50" s="37" t="e">
        <f>SUMIF(#REF!,A50,#REF!)</f>
        <v>#REF!</v>
      </c>
      <c r="D50" s="37" t="e">
        <f>SUMIF(#REF!,A50,#REF!)</f>
        <v>#REF!</v>
      </c>
      <c r="E50" s="37" t="e">
        <f>SUMIF(#REF!,A50,#REF!)</f>
        <v>#REF!</v>
      </c>
    </row>
    <row r="51" spans="1:5" ht="17.100000000000001" customHeight="1" x14ac:dyDescent="0.15">
      <c r="A51" s="36"/>
      <c r="B51" s="37" t="e">
        <f>SUMIF(#REF!,A51,#REF!)</f>
        <v>#REF!</v>
      </c>
      <c r="C51" s="37" t="e">
        <f>SUMIF(#REF!,A51,#REF!)</f>
        <v>#REF!</v>
      </c>
      <c r="D51" s="37" t="e">
        <f>SUMIF(#REF!,A51,#REF!)</f>
        <v>#REF!</v>
      </c>
      <c r="E51" s="37" t="e">
        <f>SUMIF(#REF!,A51,#REF!)</f>
        <v>#REF!</v>
      </c>
    </row>
    <row r="52" spans="1:5" ht="17.100000000000001" customHeight="1" x14ac:dyDescent="0.15">
      <c r="A52" s="36"/>
      <c r="B52" s="37" t="e">
        <f>SUMIF(#REF!,A52,#REF!)</f>
        <v>#REF!</v>
      </c>
      <c r="C52" s="37" t="e">
        <f>SUMIF(#REF!,A52,#REF!)</f>
        <v>#REF!</v>
      </c>
      <c r="D52" s="37" t="e">
        <f>SUMIF(#REF!,A52,#REF!)</f>
        <v>#REF!</v>
      </c>
      <c r="E52" s="37" t="e">
        <f>SUMIF(#REF!,A52,#REF!)</f>
        <v>#REF!</v>
      </c>
    </row>
    <row r="53" spans="1:5" ht="17.100000000000001" customHeight="1" x14ac:dyDescent="0.15">
      <c r="A53" s="36"/>
      <c r="B53" s="37" t="e">
        <f>SUMIF(#REF!,A53,#REF!)</f>
        <v>#REF!</v>
      </c>
      <c r="C53" s="37" t="e">
        <f>SUMIF(#REF!,A53,#REF!)</f>
        <v>#REF!</v>
      </c>
      <c r="D53" s="37" t="e">
        <f>SUMIF(#REF!,A53,#REF!)</f>
        <v>#REF!</v>
      </c>
      <c r="E53" s="37" t="e">
        <f>SUMIF(#REF!,A53,#REF!)</f>
        <v>#REF!</v>
      </c>
    </row>
    <row r="54" spans="1:5" ht="17.100000000000001" customHeight="1" x14ac:dyDescent="0.15">
      <c r="A54" s="36"/>
      <c r="B54" s="37" t="e">
        <f>SUMIF(#REF!,A54,#REF!)</f>
        <v>#REF!</v>
      </c>
      <c r="C54" s="37" t="e">
        <f>SUMIF(#REF!,A54,#REF!)</f>
        <v>#REF!</v>
      </c>
      <c r="D54" s="37" t="e">
        <f>SUMIF(#REF!,A54,#REF!)</f>
        <v>#REF!</v>
      </c>
      <c r="E54" s="37" t="e">
        <f>SUMIF(#REF!,A54,#REF!)</f>
        <v>#REF!</v>
      </c>
    </row>
    <row r="55" spans="1:5" ht="17.100000000000001" customHeight="1" x14ac:dyDescent="0.15">
      <c r="A55" s="36"/>
      <c r="B55" s="37" t="e">
        <f>SUMIF(#REF!,A55,#REF!)</f>
        <v>#REF!</v>
      </c>
      <c r="C55" s="37" t="e">
        <f>SUMIF(#REF!,A55,#REF!)</f>
        <v>#REF!</v>
      </c>
      <c r="D55" s="37" t="e">
        <f>SUMIF(#REF!,A55,#REF!)</f>
        <v>#REF!</v>
      </c>
      <c r="E55" s="37" t="e">
        <f>SUMIF(#REF!,A55,#REF!)</f>
        <v>#REF!</v>
      </c>
    </row>
    <row r="56" spans="1:5" ht="17.100000000000001" customHeight="1" x14ac:dyDescent="0.15">
      <c r="A56" s="36"/>
      <c r="B56" s="37" t="e">
        <f>SUMIF(#REF!,A56,#REF!)</f>
        <v>#REF!</v>
      </c>
      <c r="C56" s="37" t="e">
        <f>SUMIF(#REF!,A56,#REF!)</f>
        <v>#REF!</v>
      </c>
      <c r="D56" s="37" t="e">
        <f>SUMIF(#REF!,A56,#REF!)</f>
        <v>#REF!</v>
      </c>
      <c r="E56" s="37" t="e">
        <f>SUMIF(#REF!,A56,#REF!)</f>
        <v>#REF!</v>
      </c>
    </row>
    <row r="57" spans="1:5" ht="17.100000000000001" customHeight="1" x14ac:dyDescent="0.15">
      <c r="A57" s="36"/>
      <c r="B57" s="37" t="e">
        <f>SUMIF(#REF!,A57,#REF!)</f>
        <v>#REF!</v>
      </c>
      <c r="C57" s="37" t="e">
        <f>SUMIF(#REF!,A57,#REF!)</f>
        <v>#REF!</v>
      </c>
      <c r="D57" s="37" t="e">
        <f>SUMIF(#REF!,A57,#REF!)</f>
        <v>#REF!</v>
      </c>
      <c r="E57" s="37" t="e">
        <f>SUMIF(#REF!,A57,#REF!)</f>
        <v>#REF!</v>
      </c>
    </row>
    <row r="58" spans="1:5" ht="17.100000000000001" customHeight="1" x14ac:dyDescent="0.15">
      <c r="A58" s="36"/>
      <c r="B58" s="37" t="e">
        <f>SUMIF(#REF!,A58,#REF!)</f>
        <v>#REF!</v>
      </c>
      <c r="C58" s="37" t="e">
        <f>SUMIF(#REF!,A58,#REF!)</f>
        <v>#REF!</v>
      </c>
      <c r="D58" s="37" t="e">
        <f>SUMIF(#REF!,A58,#REF!)</f>
        <v>#REF!</v>
      </c>
      <c r="E58" s="37" t="e">
        <f>SUMIF(#REF!,A58,#REF!)</f>
        <v>#REF!</v>
      </c>
    </row>
    <row r="59" spans="1:5" ht="17.100000000000001" customHeight="1" x14ac:dyDescent="0.15">
      <c r="A59" s="36"/>
      <c r="B59" s="37" t="e">
        <f>SUMIF(#REF!,A59,#REF!)</f>
        <v>#REF!</v>
      </c>
      <c r="C59" s="37" t="e">
        <f>SUMIF(#REF!,A59,#REF!)</f>
        <v>#REF!</v>
      </c>
      <c r="D59" s="37" t="e">
        <f>SUMIF(#REF!,A59,#REF!)</f>
        <v>#REF!</v>
      </c>
      <c r="E59" s="37" t="e">
        <f>SUMIF(#REF!,A59,#REF!)</f>
        <v>#REF!</v>
      </c>
    </row>
    <row r="60" spans="1:5" ht="17.100000000000001" customHeight="1" x14ac:dyDescent="0.15">
      <c r="A60" s="36"/>
      <c r="B60" s="37" t="e">
        <f>SUMIF(#REF!,A60,#REF!)</f>
        <v>#REF!</v>
      </c>
      <c r="C60" s="37" t="e">
        <f>SUMIF(#REF!,A60,#REF!)</f>
        <v>#REF!</v>
      </c>
      <c r="D60" s="37" t="e">
        <f>SUMIF(#REF!,A60,#REF!)</f>
        <v>#REF!</v>
      </c>
      <c r="E60" s="37" t="e">
        <f>SUMIF(#REF!,A60,#REF!)</f>
        <v>#REF!</v>
      </c>
    </row>
    <row r="61" spans="1:5" ht="17.100000000000001" customHeight="1" x14ac:dyDescent="0.15">
      <c r="A61" s="36"/>
      <c r="B61" s="37" t="e">
        <f>SUMIF(#REF!,A61,#REF!)</f>
        <v>#REF!</v>
      </c>
      <c r="C61" s="37" t="e">
        <f>SUMIF(#REF!,A61,#REF!)</f>
        <v>#REF!</v>
      </c>
      <c r="D61" s="37" t="e">
        <f>SUMIF(#REF!,A61,#REF!)</f>
        <v>#REF!</v>
      </c>
      <c r="E61" s="37" t="e">
        <f>SUMIF(#REF!,A61,#REF!)</f>
        <v>#REF!</v>
      </c>
    </row>
    <row r="62" spans="1:5" ht="17.100000000000001" customHeight="1" x14ac:dyDescent="0.15">
      <c r="A62" s="36"/>
      <c r="B62" s="37" t="e">
        <f>SUMIF(#REF!,A62,#REF!)</f>
        <v>#REF!</v>
      </c>
      <c r="C62" s="37" t="e">
        <f>SUMIF(#REF!,A62,#REF!)</f>
        <v>#REF!</v>
      </c>
      <c r="D62" s="37" t="e">
        <f>SUMIF(#REF!,A62,#REF!)</f>
        <v>#REF!</v>
      </c>
      <c r="E62" s="37" t="e">
        <f>SUMIF(#REF!,A62,#REF!)</f>
        <v>#REF!</v>
      </c>
    </row>
    <row r="63" spans="1:5" ht="17.100000000000001" customHeight="1" x14ac:dyDescent="0.15">
      <c r="A63" s="36"/>
      <c r="B63" s="37" t="e">
        <f>SUMIF(#REF!,A63,#REF!)</f>
        <v>#REF!</v>
      </c>
      <c r="C63" s="37" t="e">
        <f>SUMIF(#REF!,A63,#REF!)</f>
        <v>#REF!</v>
      </c>
      <c r="D63" s="37" t="e">
        <f>SUMIF(#REF!,A63,#REF!)</f>
        <v>#REF!</v>
      </c>
      <c r="E63" s="37" t="e">
        <f>SUMIF(#REF!,A63,#REF!)</f>
        <v>#REF!</v>
      </c>
    </row>
    <row r="64" spans="1:5" ht="17.100000000000001" customHeight="1" x14ac:dyDescent="0.15">
      <c r="A64" s="36"/>
      <c r="B64" s="37" t="e">
        <f>SUMIF(#REF!,A64,#REF!)</f>
        <v>#REF!</v>
      </c>
      <c r="C64" s="37" t="e">
        <f>SUMIF(#REF!,A64,#REF!)</f>
        <v>#REF!</v>
      </c>
      <c r="D64" s="37" t="e">
        <f>SUMIF(#REF!,A64,#REF!)</f>
        <v>#REF!</v>
      </c>
      <c r="E64" s="37" t="e">
        <f>SUMIF(#REF!,A64,#REF!)</f>
        <v>#REF!</v>
      </c>
    </row>
    <row r="65" spans="1:5" ht="17.100000000000001" customHeight="1" x14ac:dyDescent="0.15">
      <c r="A65" s="36"/>
      <c r="B65" s="37" t="e">
        <f>SUMIF(#REF!,A65,#REF!)</f>
        <v>#REF!</v>
      </c>
      <c r="C65" s="37" t="e">
        <f>SUMIF(#REF!,A65,#REF!)</f>
        <v>#REF!</v>
      </c>
      <c r="D65" s="37" t="e">
        <f>SUMIF(#REF!,A65,#REF!)</f>
        <v>#REF!</v>
      </c>
      <c r="E65" s="37" t="e">
        <f>SUMIF(#REF!,A65,#REF!)</f>
        <v>#REF!</v>
      </c>
    </row>
    <row r="66" spans="1:5" ht="17.100000000000001" customHeight="1" x14ac:dyDescent="0.15">
      <c r="A66" s="36"/>
      <c r="B66" s="37" t="e">
        <f>SUMIF(#REF!,A66,#REF!)</f>
        <v>#REF!</v>
      </c>
      <c r="C66" s="37" t="e">
        <f>SUMIF(#REF!,A66,#REF!)</f>
        <v>#REF!</v>
      </c>
      <c r="D66" s="37" t="e">
        <f>SUMIF(#REF!,A66,#REF!)</f>
        <v>#REF!</v>
      </c>
      <c r="E66" s="37" t="e">
        <f>SUMIF(#REF!,A66,#REF!)</f>
        <v>#REF!</v>
      </c>
    </row>
    <row r="67" spans="1:5" ht="17.100000000000001" customHeight="1" x14ac:dyDescent="0.15">
      <c r="A67" s="36"/>
      <c r="B67" s="37" t="e">
        <f>SUMIF(#REF!,A67,#REF!)</f>
        <v>#REF!</v>
      </c>
      <c r="C67" s="37" t="e">
        <f>SUMIF(#REF!,A67,#REF!)</f>
        <v>#REF!</v>
      </c>
      <c r="D67" s="37" t="e">
        <f>SUMIF(#REF!,A67,#REF!)</f>
        <v>#REF!</v>
      </c>
      <c r="E67" s="37" t="e">
        <f>SUMIF(#REF!,A67,#REF!)</f>
        <v>#REF!</v>
      </c>
    </row>
    <row r="68" spans="1:5" ht="17.100000000000001" customHeight="1" x14ac:dyDescent="0.15">
      <c r="A68" s="36"/>
      <c r="B68" s="37" t="e">
        <f>SUMIF(#REF!,A68,#REF!)</f>
        <v>#REF!</v>
      </c>
      <c r="C68" s="37" t="e">
        <f>SUMIF(#REF!,A68,#REF!)</f>
        <v>#REF!</v>
      </c>
      <c r="D68" s="37" t="e">
        <f>SUMIF(#REF!,A68,#REF!)</f>
        <v>#REF!</v>
      </c>
      <c r="E68" s="37" t="e">
        <f>SUMIF(#REF!,A68,#REF!)</f>
        <v>#REF!</v>
      </c>
    </row>
    <row r="69" spans="1:5" ht="17.100000000000001" customHeight="1" x14ac:dyDescent="0.15">
      <c r="A69" s="36"/>
      <c r="B69" s="37" t="e">
        <f>SUMIF(#REF!,A69,#REF!)</f>
        <v>#REF!</v>
      </c>
      <c r="C69" s="37" t="e">
        <f>SUMIF(#REF!,A69,#REF!)</f>
        <v>#REF!</v>
      </c>
      <c r="D69" s="37" t="e">
        <f>SUMIF(#REF!,A69,#REF!)</f>
        <v>#REF!</v>
      </c>
      <c r="E69" s="37" t="e">
        <f>SUMIF(#REF!,A69,#REF!)</f>
        <v>#REF!</v>
      </c>
    </row>
    <row r="70" spans="1:5" ht="17.100000000000001" customHeight="1" x14ac:dyDescent="0.15">
      <c r="A70" s="36"/>
      <c r="B70" s="37" t="e">
        <f>SUMIF(#REF!,A70,#REF!)</f>
        <v>#REF!</v>
      </c>
      <c r="C70" s="37" t="e">
        <f>SUMIF(#REF!,A70,#REF!)</f>
        <v>#REF!</v>
      </c>
      <c r="D70" s="37" t="e">
        <f>SUMIF(#REF!,A70,#REF!)</f>
        <v>#REF!</v>
      </c>
      <c r="E70" s="37" t="e">
        <f>SUMIF(#REF!,A70,#REF!)</f>
        <v>#REF!</v>
      </c>
    </row>
    <row r="71" spans="1:5" ht="17.100000000000001" customHeight="1" x14ac:dyDescent="0.15">
      <c r="A71" s="36"/>
      <c r="B71" s="37" t="e">
        <f>SUMIF(#REF!,A71,#REF!)</f>
        <v>#REF!</v>
      </c>
      <c r="C71" s="37" t="e">
        <f>SUMIF(#REF!,A71,#REF!)</f>
        <v>#REF!</v>
      </c>
      <c r="D71" s="37" t="e">
        <f>SUMIF(#REF!,A71,#REF!)</f>
        <v>#REF!</v>
      </c>
      <c r="E71" s="37" t="e">
        <f>SUMIF(#REF!,A71,#REF!)</f>
        <v>#REF!</v>
      </c>
    </row>
    <row r="72" spans="1:5" ht="17.100000000000001" customHeight="1" x14ac:dyDescent="0.15">
      <c r="A72" s="36"/>
      <c r="B72" s="37" t="e">
        <f>SUMIF(#REF!,A72,#REF!)</f>
        <v>#REF!</v>
      </c>
      <c r="C72" s="37" t="e">
        <f>SUMIF(#REF!,A72,#REF!)</f>
        <v>#REF!</v>
      </c>
      <c r="D72" s="37" t="e">
        <f>SUMIF(#REF!,A72,#REF!)</f>
        <v>#REF!</v>
      </c>
      <c r="E72" s="37" t="e">
        <f>SUMIF(#REF!,A72,#REF!)</f>
        <v>#REF!</v>
      </c>
    </row>
    <row r="73" spans="1:5" ht="17.100000000000001" customHeight="1" x14ac:dyDescent="0.15">
      <c r="A73" s="36"/>
      <c r="B73" s="37" t="e">
        <f>SUMIF(#REF!,A73,#REF!)</f>
        <v>#REF!</v>
      </c>
      <c r="C73" s="37" t="e">
        <f>SUMIF(#REF!,A73,#REF!)</f>
        <v>#REF!</v>
      </c>
      <c r="D73" s="37" t="e">
        <f>SUMIF(#REF!,A73,#REF!)</f>
        <v>#REF!</v>
      </c>
      <c r="E73" s="37" t="e">
        <f>SUMIF(#REF!,A73,#REF!)</f>
        <v>#REF!</v>
      </c>
    </row>
    <row r="74" spans="1:5" ht="17.100000000000001" customHeight="1" x14ac:dyDescent="0.15">
      <c r="A74" s="36"/>
      <c r="B74" s="37" t="e">
        <f>SUMIF(#REF!,A74,#REF!)</f>
        <v>#REF!</v>
      </c>
      <c r="C74" s="37" t="e">
        <f>SUMIF(#REF!,A74,#REF!)</f>
        <v>#REF!</v>
      </c>
      <c r="D74" s="37" t="e">
        <f>SUMIF(#REF!,A74,#REF!)</f>
        <v>#REF!</v>
      </c>
      <c r="E74" s="37" t="e">
        <f>SUMIF(#REF!,A74,#REF!)</f>
        <v>#REF!</v>
      </c>
    </row>
    <row r="75" spans="1:5" ht="17.100000000000001" customHeight="1" x14ac:dyDescent="0.15">
      <c r="A75" s="36"/>
      <c r="B75" s="37" t="e">
        <f>SUMIF(#REF!,A75,#REF!)</f>
        <v>#REF!</v>
      </c>
      <c r="C75" s="37" t="e">
        <f>SUMIF(#REF!,A75,#REF!)</f>
        <v>#REF!</v>
      </c>
      <c r="D75" s="37" t="e">
        <f>SUMIF(#REF!,A75,#REF!)</f>
        <v>#REF!</v>
      </c>
      <c r="E75" s="37" t="e">
        <f>SUMIF(#REF!,A75,#REF!)</f>
        <v>#REF!</v>
      </c>
    </row>
    <row r="76" spans="1:5" ht="17.100000000000001" customHeight="1" x14ac:dyDescent="0.15">
      <c r="A76" s="36"/>
      <c r="B76" s="37" t="e">
        <f>SUMIF(#REF!,A76,#REF!)</f>
        <v>#REF!</v>
      </c>
      <c r="C76" s="37" t="e">
        <f>SUMIF(#REF!,A76,#REF!)</f>
        <v>#REF!</v>
      </c>
      <c r="D76" s="37" t="e">
        <f>SUMIF(#REF!,A76,#REF!)</f>
        <v>#REF!</v>
      </c>
      <c r="E76" s="37" t="e">
        <f>SUMIF(#REF!,A76,#REF!)</f>
        <v>#REF!</v>
      </c>
    </row>
    <row r="77" spans="1:5" ht="17.100000000000001" customHeight="1" x14ac:dyDescent="0.15">
      <c r="A77" s="36"/>
      <c r="B77" s="37" t="e">
        <f>SUMIF(#REF!,A77,#REF!)</f>
        <v>#REF!</v>
      </c>
      <c r="C77" s="37" t="e">
        <f>SUMIF(#REF!,A77,#REF!)</f>
        <v>#REF!</v>
      </c>
      <c r="D77" s="37" t="e">
        <f>SUMIF(#REF!,A77,#REF!)</f>
        <v>#REF!</v>
      </c>
      <c r="E77" s="37" t="e">
        <f>SUMIF(#REF!,A77,#REF!)</f>
        <v>#REF!</v>
      </c>
    </row>
    <row r="78" spans="1:5" ht="17.100000000000001" customHeight="1" x14ac:dyDescent="0.15">
      <c r="A78" s="36"/>
      <c r="B78" s="37" t="e">
        <f>SUMIF(#REF!,A78,#REF!)</f>
        <v>#REF!</v>
      </c>
      <c r="C78" s="37" t="e">
        <f>SUMIF(#REF!,A78,#REF!)</f>
        <v>#REF!</v>
      </c>
      <c r="D78" s="37" t="e">
        <f>SUMIF(#REF!,A78,#REF!)</f>
        <v>#REF!</v>
      </c>
      <c r="E78" s="37" t="e">
        <f>SUMIF(#REF!,A78,#REF!)</f>
        <v>#REF!</v>
      </c>
    </row>
    <row r="79" spans="1:5" ht="17.100000000000001" customHeight="1" x14ac:dyDescent="0.15">
      <c r="A79" s="36"/>
      <c r="B79" s="37" t="e">
        <f>SUMIF(#REF!,A79,#REF!)</f>
        <v>#REF!</v>
      </c>
      <c r="C79" s="37" t="e">
        <f>SUMIF(#REF!,A79,#REF!)</f>
        <v>#REF!</v>
      </c>
      <c r="D79" s="37" t="e">
        <f>SUMIF(#REF!,A79,#REF!)</f>
        <v>#REF!</v>
      </c>
      <c r="E79" s="37" t="e">
        <f>SUMIF(#REF!,A79,#REF!)</f>
        <v>#REF!</v>
      </c>
    </row>
    <row r="80" spans="1:5" ht="17.100000000000001" customHeight="1" x14ac:dyDescent="0.15">
      <c r="A80" s="36"/>
      <c r="B80" s="37" t="e">
        <f>SUMIF(#REF!,A80,#REF!)</f>
        <v>#REF!</v>
      </c>
      <c r="C80" s="37" t="e">
        <f>SUMIF(#REF!,A80,#REF!)</f>
        <v>#REF!</v>
      </c>
      <c r="D80" s="37" t="e">
        <f>SUMIF(#REF!,A80,#REF!)</f>
        <v>#REF!</v>
      </c>
      <c r="E80" s="37" t="e">
        <f>SUMIF(#REF!,A80,#REF!)</f>
        <v>#REF!</v>
      </c>
    </row>
    <row r="81" spans="1:5" ht="17.100000000000001" customHeight="1" x14ac:dyDescent="0.15">
      <c r="A81" s="36"/>
      <c r="B81" s="37" t="e">
        <f>SUMIF(#REF!,A81,#REF!)</f>
        <v>#REF!</v>
      </c>
      <c r="C81" s="37" t="e">
        <f>SUMIF(#REF!,A81,#REF!)</f>
        <v>#REF!</v>
      </c>
      <c r="D81" s="37" t="e">
        <f>SUMIF(#REF!,A81,#REF!)</f>
        <v>#REF!</v>
      </c>
      <c r="E81" s="37" t="e">
        <f>SUMIF(#REF!,A81,#REF!)</f>
        <v>#REF!</v>
      </c>
    </row>
    <row r="82" spans="1:5" ht="17.100000000000001" customHeight="1" x14ac:dyDescent="0.15">
      <c r="A82" s="36"/>
      <c r="B82" s="37" t="e">
        <f>SUMIF(#REF!,A82,#REF!)</f>
        <v>#REF!</v>
      </c>
      <c r="C82" s="37" t="e">
        <f>SUMIF(#REF!,A82,#REF!)</f>
        <v>#REF!</v>
      </c>
      <c r="D82" s="37" t="e">
        <f>SUMIF(#REF!,A82,#REF!)</f>
        <v>#REF!</v>
      </c>
      <c r="E82" s="37" t="e">
        <f>SUMIF(#REF!,A82,#REF!)</f>
        <v>#REF!</v>
      </c>
    </row>
    <row r="83" spans="1:5" ht="17.100000000000001" customHeight="1" x14ac:dyDescent="0.15">
      <c r="A83" s="36"/>
      <c r="B83" s="37" t="e">
        <f>SUMIF(#REF!,A83,#REF!)</f>
        <v>#REF!</v>
      </c>
      <c r="C83" s="37" t="e">
        <f>SUMIF(#REF!,A83,#REF!)</f>
        <v>#REF!</v>
      </c>
      <c r="D83" s="37" t="e">
        <f>SUMIF(#REF!,A83,#REF!)</f>
        <v>#REF!</v>
      </c>
      <c r="E83" s="37" t="e">
        <f>SUMIF(#REF!,A83,#REF!)</f>
        <v>#REF!</v>
      </c>
    </row>
    <row r="84" spans="1:5" ht="17.100000000000001" customHeight="1" x14ac:dyDescent="0.15">
      <c r="A84" s="36"/>
      <c r="B84" s="37" t="e">
        <f>SUMIF(#REF!,A84,#REF!)</f>
        <v>#REF!</v>
      </c>
      <c r="C84" s="37" t="e">
        <f>SUMIF(#REF!,A84,#REF!)</f>
        <v>#REF!</v>
      </c>
      <c r="D84" s="37" t="e">
        <f>SUMIF(#REF!,A84,#REF!)</f>
        <v>#REF!</v>
      </c>
      <c r="E84" s="37" t="e">
        <f>SUMIF(#REF!,A84,#REF!)</f>
        <v>#REF!</v>
      </c>
    </row>
    <row r="85" spans="1:5" ht="17.100000000000001" customHeight="1" x14ac:dyDescent="0.15">
      <c r="A85" s="36"/>
      <c r="B85" s="37" t="e">
        <f>SUMIF(#REF!,A85,#REF!)</f>
        <v>#REF!</v>
      </c>
      <c r="C85" s="37" t="e">
        <f>SUMIF(#REF!,A85,#REF!)</f>
        <v>#REF!</v>
      </c>
      <c r="D85" s="37" t="e">
        <f>SUMIF(#REF!,A85,#REF!)</f>
        <v>#REF!</v>
      </c>
      <c r="E85" s="37" t="e">
        <f>SUMIF(#REF!,A85,#REF!)</f>
        <v>#REF!</v>
      </c>
    </row>
    <row r="86" spans="1:5" ht="17.100000000000001" customHeight="1" x14ac:dyDescent="0.15">
      <c r="A86" s="36"/>
      <c r="B86" s="37" t="e">
        <f>SUMIF(#REF!,A86,#REF!)</f>
        <v>#REF!</v>
      </c>
      <c r="C86" s="37" t="e">
        <f>SUMIF(#REF!,A86,#REF!)</f>
        <v>#REF!</v>
      </c>
      <c r="D86" s="37" t="e">
        <f>SUMIF(#REF!,A86,#REF!)</f>
        <v>#REF!</v>
      </c>
      <c r="E86" s="37" t="e">
        <f>SUMIF(#REF!,A86,#REF!)</f>
        <v>#REF!</v>
      </c>
    </row>
    <row r="87" spans="1:5" ht="17.100000000000001" customHeight="1" x14ac:dyDescent="0.15">
      <c r="A87" s="36"/>
      <c r="B87" s="37" t="e">
        <f>SUMIF(#REF!,A87,#REF!)</f>
        <v>#REF!</v>
      </c>
      <c r="C87" s="37" t="e">
        <f>SUMIF(#REF!,A87,#REF!)</f>
        <v>#REF!</v>
      </c>
      <c r="D87" s="37" t="e">
        <f>SUMIF(#REF!,A87,#REF!)</f>
        <v>#REF!</v>
      </c>
      <c r="E87" s="37" t="e">
        <f>SUMIF(#REF!,A87,#REF!)</f>
        <v>#REF!</v>
      </c>
    </row>
    <row r="88" spans="1:5" ht="17.100000000000001" customHeight="1" x14ac:dyDescent="0.15">
      <c r="A88" s="36"/>
      <c r="B88" s="37" t="e">
        <f>SUMIF(#REF!,A88,#REF!)</f>
        <v>#REF!</v>
      </c>
      <c r="C88" s="37" t="e">
        <f>SUMIF(#REF!,A88,#REF!)</f>
        <v>#REF!</v>
      </c>
      <c r="D88" s="37" t="e">
        <f>SUMIF(#REF!,A88,#REF!)</f>
        <v>#REF!</v>
      </c>
      <c r="E88" s="37" t="e">
        <f>SUMIF(#REF!,A88,#REF!)</f>
        <v>#REF!</v>
      </c>
    </row>
    <row r="89" spans="1:5" ht="17.100000000000001" customHeight="1" x14ac:dyDescent="0.15">
      <c r="A89" s="36"/>
      <c r="B89" s="37" t="e">
        <f>SUMIF(#REF!,A89,#REF!)</f>
        <v>#REF!</v>
      </c>
      <c r="C89" s="37" t="e">
        <f>SUMIF(#REF!,A89,#REF!)</f>
        <v>#REF!</v>
      </c>
      <c r="D89" s="37" t="e">
        <f>SUMIF(#REF!,A89,#REF!)</f>
        <v>#REF!</v>
      </c>
      <c r="E89" s="37" t="e">
        <f>SUMIF(#REF!,A89,#REF!)</f>
        <v>#REF!</v>
      </c>
    </row>
    <row r="90" spans="1:5" ht="17.100000000000001" customHeight="1" x14ac:dyDescent="0.15">
      <c r="A90" s="36"/>
      <c r="B90" s="37" t="e">
        <f>SUMIF(#REF!,A90,#REF!)</f>
        <v>#REF!</v>
      </c>
      <c r="C90" s="37" t="e">
        <f>SUMIF(#REF!,A90,#REF!)</f>
        <v>#REF!</v>
      </c>
      <c r="D90" s="37" t="e">
        <f>SUMIF(#REF!,A90,#REF!)</f>
        <v>#REF!</v>
      </c>
      <c r="E90" s="37" t="e">
        <f>SUMIF(#REF!,A90,#REF!)</f>
        <v>#REF!</v>
      </c>
    </row>
    <row r="91" spans="1:5" ht="17.100000000000001" customHeight="1" x14ac:dyDescent="0.15">
      <c r="A91" s="36"/>
      <c r="B91" s="37" t="e">
        <f>SUMIF(#REF!,A91,#REF!)</f>
        <v>#REF!</v>
      </c>
      <c r="C91" s="37" t="e">
        <f>SUMIF(#REF!,A91,#REF!)</f>
        <v>#REF!</v>
      </c>
      <c r="D91" s="37" t="e">
        <f>SUMIF(#REF!,A91,#REF!)</f>
        <v>#REF!</v>
      </c>
      <c r="E91" s="37" t="e">
        <f>SUMIF(#REF!,A91,#REF!)</f>
        <v>#REF!</v>
      </c>
    </row>
    <row r="92" spans="1:5" ht="17.100000000000001" customHeight="1" x14ac:dyDescent="0.15">
      <c r="A92" s="36"/>
      <c r="B92" s="37" t="e">
        <f>SUMIF(#REF!,A92,#REF!)</f>
        <v>#REF!</v>
      </c>
      <c r="C92" s="37" t="e">
        <f>SUMIF(#REF!,A92,#REF!)</f>
        <v>#REF!</v>
      </c>
      <c r="D92" s="37" t="e">
        <f>SUMIF(#REF!,A92,#REF!)</f>
        <v>#REF!</v>
      </c>
      <c r="E92" s="37" t="e">
        <f>SUMIF(#REF!,A92,#REF!)</f>
        <v>#REF!</v>
      </c>
    </row>
    <row r="93" spans="1:5" ht="17.100000000000001" customHeight="1" x14ac:dyDescent="0.15">
      <c r="A93" s="36"/>
      <c r="B93" s="37" t="e">
        <f>SUMIF(#REF!,A93,#REF!)</f>
        <v>#REF!</v>
      </c>
      <c r="C93" s="37" t="e">
        <f>SUMIF(#REF!,A93,#REF!)</f>
        <v>#REF!</v>
      </c>
      <c r="D93" s="37" t="e">
        <f>SUMIF(#REF!,A93,#REF!)</f>
        <v>#REF!</v>
      </c>
      <c r="E93" s="37" t="e">
        <f>SUMIF(#REF!,A93,#REF!)</f>
        <v>#REF!</v>
      </c>
    </row>
    <row r="94" spans="1:5" ht="17.100000000000001" customHeight="1" x14ac:dyDescent="0.15">
      <c r="A94" s="36"/>
      <c r="B94" s="37" t="e">
        <f>SUMIF(#REF!,A94,#REF!)</f>
        <v>#REF!</v>
      </c>
      <c r="C94" s="37" t="e">
        <f>SUMIF(#REF!,A94,#REF!)</f>
        <v>#REF!</v>
      </c>
      <c r="D94" s="37" t="e">
        <f>SUMIF(#REF!,A94,#REF!)</f>
        <v>#REF!</v>
      </c>
      <c r="E94" s="37" t="e">
        <f>SUMIF(#REF!,A94,#REF!)</f>
        <v>#REF!</v>
      </c>
    </row>
    <row r="95" spans="1:5" ht="17.100000000000001" customHeight="1" x14ac:dyDescent="0.15">
      <c r="A95" s="36"/>
      <c r="B95" s="37" t="e">
        <f>SUMIF(#REF!,A95,#REF!)</f>
        <v>#REF!</v>
      </c>
      <c r="C95" s="37" t="e">
        <f>SUMIF(#REF!,A95,#REF!)</f>
        <v>#REF!</v>
      </c>
      <c r="D95" s="37" t="e">
        <f>SUMIF(#REF!,A95,#REF!)</f>
        <v>#REF!</v>
      </c>
      <c r="E95" s="37" t="e">
        <f>SUMIF(#REF!,A95,#REF!)</f>
        <v>#REF!</v>
      </c>
    </row>
    <row r="96" spans="1:5" ht="17.100000000000001" customHeight="1" x14ac:dyDescent="0.15">
      <c r="A96" s="36"/>
      <c r="B96" s="37" t="e">
        <f>SUMIF(#REF!,A96,#REF!)</f>
        <v>#REF!</v>
      </c>
      <c r="C96" s="37" t="e">
        <f>SUMIF(#REF!,A96,#REF!)</f>
        <v>#REF!</v>
      </c>
      <c r="D96" s="37" t="e">
        <f>SUMIF(#REF!,A96,#REF!)</f>
        <v>#REF!</v>
      </c>
      <c r="E96" s="37" t="e">
        <f>SUMIF(#REF!,A96,#REF!)</f>
        <v>#REF!</v>
      </c>
    </row>
    <row r="97" spans="1:5" ht="17.100000000000001" customHeight="1" x14ac:dyDescent="0.15">
      <c r="A97" s="36"/>
      <c r="B97" s="37" t="e">
        <f>SUMIF(#REF!,A97,#REF!)</f>
        <v>#REF!</v>
      </c>
      <c r="C97" s="37" t="e">
        <f>SUMIF(#REF!,A97,#REF!)</f>
        <v>#REF!</v>
      </c>
      <c r="D97" s="37" t="e">
        <f>SUMIF(#REF!,A97,#REF!)</f>
        <v>#REF!</v>
      </c>
      <c r="E97" s="37" t="e">
        <f>SUMIF(#REF!,A97,#REF!)</f>
        <v>#REF!</v>
      </c>
    </row>
    <row r="98" spans="1:5" ht="17.100000000000001" customHeight="1" x14ac:dyDescent="0.15">
      <c r="A98" s="36"/>
      <c r="B98" s="37" t="e">
        <f>SUMIF(#REF!,A98,#REF!)</f>
        <v>#REF!</v>
      </c>
      <c r="C98" s="37" t="e">
        <f>SUMIF(#REF!,A98,#REF!)</f>
        <v>#REF!</v>
      </c>
      <c r="D98" s="37" t="e">
        <f>SUMIF(#REF!,A98,#REF!)</f>
        <v>#REF!</v>
      </c>
      <c r="E98" s="37" t="e">
        <f>SUMIF(#REF!,A98,#REF!)</f>
        <v>#REF!</v>
      </c>
    </row>
    <row r="99" spans="1:5" ht="17.100000000000001" customHeight="1" x14ac:dyDescent="0.15">
      <c r="A99" s="36"/>
      <c r="B99" s="37" t="e">
        <f>SUMIF(#REF!,A99,#REF!)</f>
        <v>#REF!</v>
      </c>
      <c r="C99" s="37" t="e">
        <f>SUMIF(#REF!,A99,#REF!)</f>
        <v>#REF!</v>
      </c>
      <c r="D99" s="37" t="e">
        <f>SUMIF(#REF!,A99,#REF!)</f>
        <v>#REF!</v>
      </c>
      <c r="E99" s="37" t="e">
        <f>SUMIF(#REF!,A99,#REF!)</f>
        <v>#REF!</v>
      </c>
    </row>
    <row r="100" spans="1:5" ht="17.100000000000001" customHeight="1" x14ac:dyDescent="0.15">
      <c r="A100" s="36"/>
      <c r="B100" s="37" t="e">
        <f>SUMIF(#REF!,A100,#REF!)</f>
        <v>#REF!</v>
      </c>
      <c r="C100" s="37" t="e">
        <f>SUMIF(#REF!,A100,#REF!)</f>
        <v>#REF!</v>
      </c>
      <c r="D100" s="37" t="e">
        <f>SUMIF(#REF!,A100,#REF!)</f>
        <v>#REF!</v>
      </c>
      <c r="E100" s="37" t="e">
        <f>SUMIF(#REF!,A100,#REF!)</f>
        <v>#REF!</v>
      </c>
    </row>
    <row r="101" spans="1:5" ht="17.100000000000001" customHeight="1" x14ac:dyDescent="0.15">
      <c r="A101" s="36"/>
      <c r="B101" s="37" t="e">
        <f>SUMIF(#REF!,A101,#REF!)</f>
        <v>#REF!</v>
      </c>
      <c r="C101" s="37" t="e">
        <f>SUMIF(#REF!,A101,#REF!)</f>
        <v>#REF!</v>
      </c>
      <c r="D101" s="37" t="e">
        <f>SUMIF(#REF!,A101,#REF!)</f>
        <v>#REF!</v>
      </c>
      <c r="E101" s="37" t="e">
        <f>SUMIF(#REF!,A101,#REF!)</f>
        <v>#REF!</v>
      </c>
    </row>
    <row r="102" spans="1:5" ht="17.100000000000001" customHeight="1" x14ac:dyDescent="0.15">
      <c r="A102" s="36"/>
      <c r="B102" s="37" t="e">
        <f>SUMIF(#REF!,A102,#REF!)</f>
        <v>#REF!</v>
      </c>
      <c r="C102" s="37" t="e">
        <f>SUMIF(#REF!,A102,#REF!)</f>
        <v>#REF!</v>
      </c>
      <c r="D102" s="37" t="e">
        <f>SUMIF(#REF!,A102,#REF!)</f>
        <v>#REF!</v>
      </c>
      <c r="E102" s="37" t="e">
        <f>SUMIF(#REF!,A102,#REF!)</f>
        <v>#REF!</v>
      </c>
    </row>
    <row r="103" spans="1:5" ht="17.100000000000001" customHeight="1" x14ac:dyDescent="0.15">
      <c r="A103" s="36"/>
      <c r="B103" s="37" t="e">
        <f>SUMIF(#REF!,A103,#REF!)</f>
        <v>#REF!</v>
      </c>
      <c r="C103" s="37" t="e">
        <f>SUMIF(#REF!,A103,#REF!)</f>
        <v>#REF!</v>
      </c>
      <c r="D103" s="37" t="e">
        <f>SUMIF(#REF!,A103,#REF!)</f>
        <v>#REF!</v>
      </c>
      <c r="E103" s="37" t="e">
        <f>SUMIF(#REF!,A103,#REF!)</f>
        <v>#REF!</v>
      </c>
    </row>
    <row r="104" spans="1:5" ht="17.100000000000001" customHeight="1" x14ac:dyDescent="0.15">
      <c r="A104" s="36"/>
      <c r="B104" s="37" t="e">
        <f>SUMIF(#REF!,A104,#REF!)</f>
        <v>#REF!</v>
      </c>
      <c r="C104" s="37" t="e">
        <f>SUMIF(#REF!,A104,#REF!)</f>
        <v>#REF!</v>
      </c>
      <c r="D104" s="37" t="e">
        <f>SUMIF(#REF!,A104,#REF!)</f>
        <v>#REF!</v>
      </c>
      <c r="E104" s="37" t="e">
        <f>SUMIF(#REF!,A104,#REF!)</f>
        <v>#REF!</v>
      </c>
    </row>
    <row r="105" spans="1:5" ht="17.100000000000001" customHeight="1" x14ac:dyDescent="0.15">
      <c r="A105" s="36"/>
      <c r="B105" s="37" t="e">
        <f>SUMIF(#REF!,A105,#REF!)</f>
        <v>#REF!</v>
      </c>
      <c r="C105" s="37" t="e">
        <f>SUMIF(#REF!,A105,#REF!)</f>
        <v>#REF!</v>
      </c>
      <c r="D105" s="37" t="e">
        <f>SUMIF(#REF!,A105,#REF!)</f>
        <v>#REF!</v>
      </c>
      <c r="E105" s="37" t="e">
        <f>SUMIF(#REF!,A105,#REF!)</f>
        <v>#REF!</v>
      </c>
    </row>
    <row r="106" spans="1:5" ht="17.100000000000001" customHeight="1" x14ac:dyDescent="0.15">
      <c r="A106" s="36"/>
      <c r="B106" s="37" t="e">
        <f>SUMIF(#REF!,A106,#REF!)</f>
        <v>#REF!</v>
      </c>
      <c r="C106" s="37" t="e">
        <f>SUMIF(#REF!,A106,#REF!)</f>
        <v>#REF!</v>
      </c>
      <c r="D106" s="37" t="e">
        <f>SUMIF(#REF!,A106,#REF!)</f>
        <v>#REF!</v>
      </c>
      <c r="E106" s="37" t="e">
        <f>SUMIF(#REF!,A106,#REF!)</f>
        <v>#REF!</v>
      </c>
    </row>
    <row r="107" spans="1:5" ht="17.100000000000001" customHeight="1" x14ac:dyDescent="0.15">
      <c r="A107" s="36"/>
      <c r="B107" s="37" t="e">
        <f>SUMIF(#REF!,A107,#REF!)</f>
        <v>#REF!</v>
      </c>
      <c r="C107" s="37" t="e">
        <f>SUMIF(#REF!,A107,#REF!)</f>
        <v>#REF!</v>
      </c>
      <c r="D107" s="37" t="e">
        <f>SUMIF(#REF!,A107,#REF!)</f>
        <v>#REF!</v>
      </c>
      <c r="E107" s="37" t="e">
        <f>SUMIF(#REF!,A107,#REF!)</f>
        <v>#REF!</v>
      </c>
    </row>
    <row r="108" spans="1:5" ht="17.100000000000001" customHeight="1" x14ac:dyDescent="0.15">
      <c r="A108" s="36"/>
      <c r="B108" s="37" t="e">
        <f>SUMIF(#REF!,A108,#REF!)</f>
        <v>#REF!</v>
      </c>
      <c r="C108" s="37" t="e">
        <f>SUMIF(#REF!,A108,#REF!)</f>
        <v>#REF!</v>
      </c>
      <c r="D108" s="37" t="e">
        <f>SUMIF(#REF!,A108,#REF!)</f>
        <v>#REF!</v>
      </c>
      <c r="E108" s="37" t="e">
        <f>SUMIF(#REF!,A108,#REF!)</f>
        <v>#REF!</v>
      </c>
    </row>
    <row r="109" spans="1:5" ht="17.100000000000001" customHeight="1" x14ac:dyDescent="0.15">
      <c r="A109" s="36"/>
      <c r="B109" s="37" t="e">
        <f>SUMIF(#REF!,A109,#REF!)</f>
        <v>#REF!</v>
      </c>
      <c r="C109" s="37" t="e">
        <f>SUMIF(#REF!,A109,#REF!)</f>
        <v>#REF!</v>
      </c>
      <c r="D109" s="37" t="e">
        <f>SUMIF(#REF!,A109,#REF!)</f>
        <v>#REF!</v>
      </c>
      <c r="E109" s="37" t="e">
        <f>SUMIF(#REF!,A109,#REF!)</f>
        <v>#REF!</v>
      </c>
    </row>
    <row r="110" spans="1:5" ht="17.100000000000001" customHeight="1" x14ac:dyDescent="0.15">
      <c r="A110" s="36"/>
      <c r="B110" s="37" t="e">
        <f>SUMIF(#REF!,A110,#REF!)</f>
        <v>#REF!</v>
      </c>
      <c r="C110" s="37" t="e">
        <f>SUMIF(#REF!,A110,#REF!)</f>
        <v>#REF!</v>
      </c>
      <c r="D110" s="37" t="e">
        <f>SUMIF(#REF!,A110,#REF!)</f>
        <v>#REF!</v>
      </c>
      <c r="E110" s="37" t="e">
        <f>SUMIF(#REF!,A110,#REF!)</f>
        <v>#REF!</v>
      </c>
    </row>
    <row r="111" spans="1:5" ht="17.100000000000001" customHeight="1" x14ac:dyDescent="0.15">
      <c r="A111" s="36"/>
      <c r="B111" s="37" t="e">
        <f>SUMIF(#REF!,A111,#REF!)</f>
        <v>#REF!</v>
      </c>
      <c r="C111" s="37" t="e">
        <f>SUMIF(#REF!,A111,#REF!)</f>
        <v>#REF!</v>
      </c>
      <c r="D111" s="37" t="e">
        <f>SUMIF(#REF!,A111,#REF!)</f>
        <v>#REF!</v>
      </c>
      <c r="E111" s="37" t="e">
        <f>SUMIF(#REF!,A111,#REF!)</f>
        <v>#REF!</v>
      </c>
    </row>
    <row r="112" spans="1:5" ht="17.100000000000001" customHeight="1" x14ac:dyDescent="0.15">
      <c r="A112" s="36"/>
      <c r="B112" s="37" t="e">
        <f>SUMIF(#REF!,A112,#REF!)</f>
        <v>#REF!</v>
      </c>
      <c r="C112" s="37" t="e">
        <f>SUMIF(#REF!,A112,#REF!)</f>
        <v>#REF!</v>
      </c>
      <c r="D112" s="37" t="e">
        <f>SUMIF(#REF!,A112,#REF!)</f>
        <v>#REF!</v>
      </c>
      <c r="E112" s="37" t="e">
        <f>SUMIF(#REF!,A112,#REF!)</f>
        <v>#REF!</v>
      </c>
    </row>
    <row r="113" spans="1:5" ht="17.100000000000001" customHeight="1" x14ac:dyDescent="0.15">
      <c r="A113" s="36"/>
      <c r="B113" s="37" t="e">
        <f>SUMIF(#REF!,A113,#REF!)</f>
        <v>#REF!</v>
      </c>
      <c r="C113" s="37" t="e">
        <f>SUMIF(#REF!,A113,#REF!)</f>
        <v>#REF!</v>
      </c>
      <c r="D113" s="37" t="e">
        <f>SUMIF(#REF!,A113,#REF!)</f>
        <v>#REF!</v>
      </c>
      <c r="E113" s="37" t="e">
        <f>SUMIF(#REF!,A113,#REF!)</f>
        <v>#REF!</v>
      </c>
    </row>
    <row r="114" spans="1:5" ht="17.100000000000001" customHeight="1" x14ac:dyDescent="0.15">
      <c r="A114" s="36"/>
      <c r="B114" s="37" t="e">
        <f>SUMIF(#REF!,A114,#REF!)</f>
        <v>#REF!</v>
      </c>
      <c r="C114" s="37" t="e">
        <f>SUMIF(#REF!,A114,#REF!)</f>
        <v>#REF!</v>
      </c>
      <c r="D114" s="37" t="e">
        <f>SUMIF(#REF!,A114,#REF!)</f>
        <v>#REF!</v>
      </c>
      <c r="E114" s="37" t="e">
        <f>SUMIF(#REF!,A114,#REF!)</f>
        <v>#REF!</v>
      </c>
    </row>
    <row r="115" spans="1:5" ht="17.100000000000001" customHeight="1" x14ac:dyDescent="0.15">
      <c r="A115" s="36"/>
      <c r="B115" s="37" t="e">
        <f>SUMIF(#REF!,A115,#REF!)</f>
        <v>#REF!</v>
      </c>
      <c r="C115" s="37" t="e">
        <f>SUMIF(#REF!,A115,#REF!)</f>
        <v>#REF!</v>
      </c>
      <c r="D115" s="37" t="e">
        <f>SUMIF(#REF!,A115,#REF!)</f>
        <v>#REF!</v>
      </c>
      <c r="E115" s="37" t="e">
        <f>SUMIF(#REF!,A115,#REF!)</f>
        <v>#REF!</v>
      </c>
    </row>
    <row r="116" spans="1:5" ht="17.100000000000001" customHeight="1" x14ac:dyDescent="0.15">
      <c r="A116" s="36"/>
      <c r="B116" s="37" t="e">
        <f>SUMIF(#REF!,A116,#REF!)</f>
        <v>#REF!</v>
      </c>
      <c r="C116" s="37" t="e">
        <f>SUMIF(#REF!,A116,#REF!)</f>
        <v>#REF!</v>
      </c>
      <c r="D116" s="37" t="e">
        <f>SUMIF(#REF!,A116,#REF!)</f>
        <v>#REF!</v>
      </c>
      <c r="E116" s="37" t="e">
        <f>SUMIF(#REF!,A116,#REF!)</f>
        <v>#REF!</v>
      </c>
    </row>
    <row r="117" spans="1:5" ht="17.100000000000001" customHeight="1" x14ac:dyDescent="0.15">
      <c r="A117" s="36"/>
      <c r="B117" s="37" t="e">
        <f>SUMIF(#REF!,A117,#REF!)</f>
        <v>#REF!</v>
      </c>
      <c r="C117" s="37" t="e">
        <f>SUMIF(#REF!,A117,#REF!)</f>
        <v>#REF!</v>
      </c>
      <c r="D117" s="37" t="e">
        <f>SUMIF(#REF!,A117,#REF!)</f>
        <v>#REF!</v>
      </c>
      <c r="E117" s="37" t="e">
        <f>SUMIF(#REF!,A117,#REF!)</f>
        <v>#REF!</v>
      </c>
    </row>
    <row r="118" spans="1:5" ht="17.100000000000001" customHeight="1" x14ac:dyDescent="0.15">
      <c r="A118" s="36"/>
      <c r="B118" s="37" t="e">
        <f>SUMIF(#REF!,A118,#REF!)</f>
        <v>#REF!</v>
      </c>
      <c r="C118" s="37" t="e">
        <f>SUMIF(#REF!,A118,#REF!)</f>
        <v>#REF!</v>
      </c>
      <c r="D118" s="37" t="e">
        <f>SUMIF(#REF!,A118,#REF!)</f>
        <v>#REF!</v>
      </c>
      <c r="E118" s="37" t="e">
        <f>SUMIF(#REF!,A118,#REF!)</f>
        <v>#REF!</v>
      </c>
    </row>
    <row r="119" spans="1:5" ht="17.100000000000001" customHeight="1" x14ac:dyDescent="0.15">
      <c r="A119" s="36"/>
      <c r="B119" s="37" t="e">
        <f>SUMIF(#REF!,A119,#REF!)</f>
        <v>#REF!</v>
      </c>
      <c r="C119" s="37" t="e">
        <f>SUMIF(#REF!,A119,#REF!)</f>
        <v>#REF!</v>
      </c>
      <c r="D119" s="37" t="e">
        <f>SUMIF(#REF!,A119,#REF!)</f>
        <v>#REF!</v>
      </c>
      <c r="E119" s="37" t="e">
        <f>SUMIF(#REF!,A119,#REF!)</f>
        <v>#REF!</v>
      </c>
    </row>
    <row r="120" spans="1:5" ht="17.100000000000001" customHeight="1" x14ac:dyDescent="0.15">
      <c r="A120" s="36"/>
      <c r="B120" s="37" t="e">
        <f>SUMIF(#REF!,A120,#REF!)</f>
        <v>#REF!</v>
      </c>
      <c r="C120" s="37" t="e">
        <f>SUMIF(#REF!,A120,#REF!)</f>
        <v>#REF!</v>
      </c>
      <c r="D120" s="37" t="e">
        <f>SUMIF(#REF!,A120,#REF!)</f>
        <v>#REF!</v>
      </c>
      <c r="E120" s="37" t="e">
        <f>SUMIF(#REF!,A120,#REF!)</f>
        <v>#REF!</v>
      </c>
    </row>
    <row r="121" spans="1:5" ht="17.100000000000001" customHeight="1" x14ac:dyDescent="0.15">
      <c r="A121" s="36"/>
      <c r="B121" s="37" t="e">
        <f>SUMIF(#REF!,A121,#REF!)</f>
        <v>#REF!</v>
      </c>
      <c r="C121" s="37" t="e">
        <f>SUMIF(#REF!,A121,#REF!)</f>
        <v>#REF!</v>
      </c>
      <c r="D121" s="37" t="e">
        <f>SUMIF(#REF!,A121,#REF!)</f>
        <v>#REF!</v>
      </c>
      <c r="E121" s="37" t="e">
        <f>SUMIF(#REF!,A121,#REF!)</f>
        <v>#REF!</v>
      </c>
    </row>
    <row r="122" spans="1:5" ht="17.100000000000001" customHeight="1" x14ac:dyDescent="0.15">
      <c r="A122" s="36"/>
      <c r="B122" s="37" t="e">
        <f>SUMIF(#REF!,A122,#REF!)</f>
        <v>#REF!</v>
      </c>
      <c r="C122" s="37" t="e">
        <f>SUMIF(#REF!,A122,#REF!)</f>
        <v>#REF!</v>
      </c>
      <c r="D122" s="37" t="e">
        <f>SUMIF(#REF!,A122,#REF!)</f>
        <v>#REF!</v>
      </c>
      <c r="E122" s="37" t="e">
        <f>SUMIF(#REF!,A122,#REF!)</f>
        <v>#REF!</v>
      </c>
    </row>
    <row r="123" spans="1:5" ht="17.100000000000001" customHeight="1" x14ac:dyDescent="0.15">
      <c r="A123" s="36"/>
      <c r="B123" s="37" t="e">
        <f>SUMIF(#REF!,A123,#REF!)</f>
        <v>#REF!</v>
      </c>
      <c r="C123" s="37" t="e">
        <f>SUMIF(#REF!,A123,#REF!)</f>
        <v>#REF!</v>
      </c>
      <c r="D123" s="37" t="e">
        <f>SUMIF(#REF!,A123,#REF!)</f>
        <v>#REF!</v>
      </c>
      <c r="E123" s="37" t="e">
        <f>SUMIF(#REF!,A123,#REF!)</f>
        <v>#REF!</v>
      </c>
    </row>
    <row r="124" spans="1:5" ht="17.100000000000001" customHeight="1" x14ac:dyDescent="0.15">
      <c r="A124" s="36"/>
      <c r="B124" s="37" t="e">
        <f>SUMIF(#REF!,A124,#REF!)</f>
        <v>#REF!</v>
      </c>
      <c r="C124" s="37" t="e">
        <f>SUMIF(#REF!,A124,#REF!)</f>
        <v>#REF!</v>
      </c>
      <c r="D124" s="37" t="e">
        <f>SUMIF(#REF!,A124,#REF!)</f>
        <v>#REF!</v>
      </c>
      <c r="E124" s="37" t="e">
        <f>SUMIF(#REF!,A124,#REF!)</f>
        <v>#REF!</v>
      </c>
    </row>
    <row r="125" spans="1:5" ht="17.100000000000001" customHeight="1" x14ac:dyDescent="0.15">
      <c r="A125" s="36"/>
      <c r="B125" s="37" t="e">
        <f>SUMIF(#REF!,A125,#REF!)</f>
        <v>#REF!</v>
      </c>
      <c r="C125" s="37" t="e">
        <f>SUMIF(#REF!,A125,#REF!)</f>
        <v>#REF!</v>
      </c>
      <c r="D125" s="37" t="e">
        <f>SUMIF(#REF!,A125,#REF!)</f>
        <v>#REF!</v>
      </c>
      <c r="E125" s="37" t="e">
        <f>SUMIF(#REF!,A125,#REF!)</f>
        <v>#REF!</v>
      </c>
    </row>
    <row r="126" spans="1:5" ht="17.100000000000001" customHeight="1" x14ac:dyDescent="0.15">
      <c r="A126" s="36"/>
      <c r="B126" s="37" t="e">
        <f>SUMIF(#REF!,A126,#REF!)</f>
        <v>#REF!</v>
      </c>
      <c r="C126" s="37" t="e">
        <f>SUMIF(#REF!,A126,#REF!)</f>
        <v>#REF!</v>
      </c>
      <c r="D126" s="37" t="e">
        <f>SUMIF(#REF!,A126,#REF!)</f>
        <v>#REF!</v>
      </c>
      <c r="E126" s="37" t="e">
        <f>SUMIF(#REF!,A126,#REF!)</f>
        <v>#REF!</v>
      </c>
    </row>
    <row r="127" spans="1:5" ht="17.100000000000001" customHeight="1" x14ac:dyDescent="0.15">
      <c r="A127" s="36"/>
      <c r="B127" s="37" t="e">
        <f>SUMIF(#REF!,A127,#REF!)</f>
        <v>#REF!</v>
      </c>
      <c r="C127" s="37" t="e">
        <f>SUMIF(#REF!,A127,#REF!)</f>
        <v>#REF!</v>
      </c>
      <c r="D127" s="37" t="e">
        <f>SUMIF(#REF!,A127,#REF!)</f>
        <v>#REF!</v>
      </c>
      <c r="E127" s="37" t="e">
        <f>SUMIF(#REF!,A127,#REF!)</f>
        <v>#REF!</v>
      </c>
    </row>
    <row r="128" spans="1:5" ht="17.100000000000001" customHeight="1" x14ac:dyDescent="0.15">
      <c r="A128" s="36"/>
      <c r="B128" s="37" t="e">
        <f>SUMIF(#REF!,A128,#REF!)</f>
        <v>#REF!</v>
      </c>
      <c r="C128" s="37" t="e">
        <f>SUMIF(#REF!,A128,#REF!)</f>
        <v>#REF!</v>
      </c>
      <c r="D128" s="37" t="e">
        <f>SUMIF(#REF!,A128,#REF!)</f>
        <v>#REF!</v>
      </c>
      <c r="E128" s="37" t="e">
        <f>SUMIF(#REF!,A128,#REF!)</f>
        <v>#REF!</v>
      </c>
    </row>
    <row r="129" spans="1:5" ht="17.100000000000001" customHeight="1" x14ac:dyDescent="0.15">
      <c r="A129" s="36"/>
      <c r="B129" s="37" t="e">
        <f>SUMIF(#REF!,A129,#REF!)</f>
        <v>#REF!</v>
      </c>
      <c r="C129" s="37" t="e">
        <f>SUMIF(#REF!,A129,#REF!)</f>
        <v>#REF!</v>
      </c>
      <c r="D129" s="37" t="e">
        <f>SUMIF(#REF!,A129,#REF!)</f>
        <v>#REF!</v>
      </c>
      <c r="E129" s="37" t="e">
        <f>SUMIF(#REF!,A129,#REF!)</f>
        <v>#REF!</v>
      </c>
    </row>
    <row r="130" spans="1:5" ht="17.100000000000001" customHeight="1" x14ac:dyDescent="0.15">
      <c r="A130" s="36"/>
      <c r="B130" s="37" t="e">
        <f>SUMIF(#REF!,A130,#REF!)</f>
        <v>#REF!</v>
      </c>
      <c r="C130" s="37" t="e">
        <f>SUMIF(#REF!,A130,#REF!)</f>
        <v>#REF!</v>
      </c>
      <c r="D130" s="37" t="e">
        <f>SUMIF(#REF!,A130,#REF!)</f>
        <v>#REF!</v>
      </c>
      <c r="E130" s="37" t="e">
        <f>SUMIF(#REF!,A130,#REF!)</f>
        <v>#REF!</v>
      </c>
    </row>
    <row r="131" spans="1:5" ht="17.100000000000001" customHeight="1" x14ac:dyDescent="0.15">
      <c r="A131" s="36"/>
      <c r="B131" s="37" t="e">
        <f>SUMIF(#REF!,A131,#REF!)</f>
        <v>#REF!</v>
      </c>
      <c r="C131" s="37" t="e">
        <f>SUMIF(#REF!,A131,#REF!)</f>
        <v>#REF!</v>
      </c>
      <c r="D131" s="37" t="e">
        <f>SUMIF(#REF!,A131,#REF!)</f>
        <v>#REF!</v>
      </c>
      <c r="E131" s="37" t="e">
        <f>SUMIF(#REF!,A131,#REF!)</f>
        <v>#REF!</v>
      </c>
    </row>
    <row r="132" spans="1:5" ht="17.100000000000001" customHeight="1" x14ac:dyDescent="0.15">
      <c r="A132" s="36"/>
      <c r="B132" s="37" t="e">
        <f>SUMIF(#REF!,A132,#REF!)</f>
        <v>#REF!</v>
      </c>
      <c r="C132" s="37" t="e">
        <f>SUMIF(#REF!,A132,#REF!)</f>
        <v>#REF!</v>
      </c>
      <c r="D132" s="37" t="e">
        <f>SUMIF(#REF!,A132,#REF!)</f>
        <v>#REF!</v>
      </c>
      <c r="E132" s="37" t="e">
        <f>SUMIF(#REF!,A132,#REF!)</f>
        <v>#REF!</v>
      </c>
    </row>
    <row r="133" spans="1:5" ht="17.100000000000001" customHeight="1" x14ac:dyDescent="0.15">
      <c r="A133" s="36"/>
      <c r="B133" s="37" t="e">
        <f>SUMIF(#REF!,A133,#REF!)</f>
        <v>#REF!</v>
      </c>
      <c r="C133" s="37" t="e">
        <f>SUMIF(#REF!,A133,#REF!)</f>
        <v>#REF!</v>
      </c>
      <c r="D133" s="37" t="e">
        <f>SUMIF(#REF!,A133,#REF!)</f>
        <v>#REF!</v>
      </c>
      <c r="E133" s="37" t="e">
        <f>SUMIF(#REF!,A133,#REF!)</f>
        <v>#REF!</v>
      </c>
    </row>
    <row r="134" spans="1:5" ht="17.100000000000001" customHeight="1" x14ac:dyDescent="0.15">
      <c r="A134" s="36"/>
      <c r="B134" s="37" t="e">
        <f>SUMIF(#REF!,A134,#REF!)</f>
        <v>#REF!</v>
      </c>
      <c r="C134" s="37" t="e">
        <f>SUMIF(#REF!,A134,#REF!)</f>
        <v>#REF!</v>
      </c>
      <c r="D134" s="37" t="e">
        <f>SUMIF(#REF!,A134,#REF!)</f>
        <v>#REF!</v>
      </c>
      <c r="E134" s="37" t="e">
        <f>SUMIF(#REF!,A134,#REF!)</f>
        <v>#REF!</v>
      </c>
    </row>
    <row r="135" spans="1:5" ht="17.100000000000001" customHeight="1" x14ac:dyDescent="0.15">
      <c r="A135" s="36"/>
      <c r="B135" s="37" t="e">
        <f>SUMIF(#REF!,A135,#REF!)</f>
        <v>#REF!</v>
      </c>
      <c r="C135" s="37" t="e">
        <f>SUMIF(#REF!,A135,#REF!)</f>
        <v>#REF!</v>
      </c>
      <c r="D135" s="37" t="e">
        <f>SUMIF(#REF!,A135,#REF!)</f>
        <v>#REF!</v>
      </c>
      <c r="E135" s="37" t="e">
        <f>SUMIF(#REF!,A135,#REF!)</f>
        <v>#REF!</v>
      </c>
    </row>
    <row r="136" spans="1:5" ht="17.100000000000001" customHeight="1" x14ac:dyDescent="0.15">
      <c r="A136" s="36"/>
      <c r="B136" s="37" t="e">
        <f>SUMIF(#REF!,A136,#REF!)</f>
        <v>#REF!</v>
      </c>
      <c r="C136" s="37" t="e">
        <f>SUMIF(#REF!,A136,#REF!)</f>
        <v>#REF!</v>
      </c>
      <c r="D136" s="37" t="e">
        <f>SUMIF(#REF!,A136,#REF!)</f>
        <v>#REF!</v>
      </c>
      <c r="E136" s="37" t="e">
        <f>SUMIF(#REF!,A136,#REF!)</f>
        <v>#REF!</v>
      </c>
    </row>
    <row r="137" spans="1:5" ht="17.100000000000001" customHeight="1" x14ac:dyDescent="0.15">
      <c r="A137" s="36"/>
      <c r="B137" s="37" t="e">
        <f>SUMIF(#REF!,A137,#REF!)</f>
        <v>#REF!</v>
      </c>
      <c r="C137" s="37" t="e">
        <f>SUMIF(#REF!,A137,#REF!)</f>
        <v>#REF!</v>
      </c>
      <c r="D137" s="37" t="e">
        <f>SUMIF(#REF!,A137,#REF!)</f>
        <v>#REF!</v>
      </c>
      <c r="E137" s="37" t="e">
        <f>SUMIF(#REF!,A137,#REF!)</f>
        <v>#REF!</v>
      </c>
    </row>
    <row r="138" spans="1:5" ht="17.100000000000001" customHeight="1" x14ac:dyDescent="0.15">
      <c r="A138" s="36"/>
      <c r="B138" s="37" t="e">
        <f>SUMIF(#REF!,A138,#REF!)</f>
        <v>#REF!</v>
      </c>
      <c r="C138" s="37" t="e">
        <f>SUMIF(#REF!,A138,#REF!)</f>
        <v>#REF!</v>
      </c>
      <c r="D138" s="37" t="e">
        <f>SUMIF(#REF!,A138,#REF!)</f>
        <v>#REF!</v>
      </c>
      <c r="E138" s="37" t="e">
        <f>SUMIF(#REF!,A138,#REF!)</f>
        <v>#REF!</v>
      </c>
    </row>
    <row r="139" spans="1:5" ht="17.100000000000001" customHeight="1" x14ac:dyDescent="0.15">
      <c r="A139" s="36"/>
      <c r="B139" s="37" t="e">
        <f>SUMIF(#REF!,A139,#REF!)</f>
        <v>#REF!</v>
      </c>
      <c r="C139" s="37" t="e">
        <f>SUMIF(#REF!,A139,#REF!)</f>
        <v>#REF!</v>
      </c>
      <c r="D139" s="37" t="e">
        <f>SUMIF(#REF!,A139,#REF!)</f>
        <v>#REF!</v>
      </c>
      <c r="E139" s="37" t="e">
        <f>SUMIF(#REF!,A139,#REF!)</f>
        <v>#REF!</v>
      </c>
    </row>
    <row r="140" spans="1:5" ht="17.100000000000001" customHeight="1" x14ac:dyDescent="0.15">
      <c r="A140" s="36"/>
      <c r="B140" s="37" t="e">
        <f>SUMIF(#REF!,A140,#REF!)</f>
        <v>#REF!</v>
      </c>
      <c r="C140" s="37" t="e">
        <f>SUMIF(#REF!,A140,#REF!)</f>
        <v>#REF!</v>
      </c>
      <c r="D140" s="37" t="e">
        <f>SUMIF(#REF!,A140,#REF!)</f>
        <v>#REF!</v>
      </c>
      <c r="E140" s="37" t="e">
        <f>SUMIF(#REF!,A140,#REF!)</f>
        <v>#REF!</v>
      </c>
    </row>
    <row r="141" spans="1:5" ht="17.100000000000001" customHeight="1" x14ac:dyDescent="0.15">
      <c r="A141" s="36"/>
      <c r="B141" s="37" t="e">
        <f>SUMIF(#REF!,A141,#REF!)</f>
        <v>#REF!</v>
      </c>
      <c r="C141" s="37" t="e">
        <f>SUMIF(#REF!,A141,#REF!)</f>
        <v>#REF!</v>
      </c>
      <c r="D141" s="37" t="e">
        <f>SUMIF(#REF!,A141,#REF!)</f>
        <v>#REF!</v>
      </c>
      <c r="E141" s="37" t="e">
        <f>SUMIF(#REF!,A141,#REF!)</f>
        <v>#REF!</v>
      </c>
    </row>
    <row r="142" spans="1:5" ht="17.100000000000001" customHeight="1" x14ac:dyDescent="0.15">
      <c r="A142" s="36"/>
      <c r="B142" s="37" t="e">
        <f>SUMIF(#REF!,A142,#REF!)</f>
        <v>#REF!</v>
      </c>
      <c r="C142" s="37" t="e">
        <f>SUMIF(#REF!,A142,#REF!)</f>
        <v>#REF!</v>
      </c>
      <c r="D142" s="37" t="e">
        <f>SUMIF(#REF!,A142,#REF!)</f>
        <v>#REF!</v>
      </c>
      <c r="E142" s="37" t="e">
        <f>SUMIF(#REF!,A142,#REF!)</f>
        <v>#REF!</v>
      </c>
    </row>
    <row r="143" spans="1:5" ht="17.100000000000001" customHeight="1" x14ac:dyDescent="0.15">
      <c r="A143" s="36"/>
      <c r="B143" s="37" t="e">
        <f>SUMIF(#REF!,A143,#REF!)</f>
        <v>#REF!</v>
      </c>
      <c r="C143" s="37" t="e">
        <f>SUMIF(#REF!,A143,#REF!)</f>
        <v>#REF!</v>
      </c>
      <c r="D143" s="37" t="e">
        <f>SUMIF(#REF!,A143,#REF!)</f>
        <v>#REF!</v>
      </c>
      <c r="E143" s="37" t="e">
        <f>SUMIF(#REF!,A143,#REF!)</f>
        <v>#REF!</v>
      </c>
    </row>
    <row r="144" spans="1:5" ht="17.100000000000001" customHeight="1" x14ac:dyDescent="0.15">
      <c r="A144" s="36"/>
      <c r="B144" s="37" t="e">
        <f>SUMIF(#REF!,A144,#REF!)</f>
        <v>#REF!</v>
      </c>
      <c r="C144" s="37" t="e">
        <f>SUMIF(#REF!,A144,#REF!)</f>
        <v>#REF!</v>
      </c>
      <c r="D144" s="37" t="e">
        <f>SUMIF(#REF!,A144,#REF!)</f>
        <v>#REF!</v>
      </c>
      <c r="E144" s="37" t="e">
        <f>SUMIF(#REF!,A144,#REF!)</f>
        <v>#REF!</v>
      </c>
    </row>
    <row r="145" spans="1:5" ht="17.100000000000001" customHeight="1" x14ac:dyDescent="0.15">
      <c r="A145" s="36"/>
      <c r="B145" s="37" t="e">
        <f>SUMIF(#REF!,A145,#REF!)</f>
        <v>#REF!</v>
      </c>
      <c r="C145" s="37" t="e">
        <f>SUMIF(#REF!,A145,#REF!)</f>
        <v>#REF!</v>
      </c>
      <c r="D145" s="37" t="e">
        <f>SUMIF(#REF!,A145,#REF!)</f>
        <v>#REF!</v>
      </c>
      <c r="E145" s="37" t="e">
        <f>SUMIF(#REF!,A145,#REF!)</f>
        <v>#REF!</v>
      </c>
    </row>
    <row r="146" spans="1:5" ht="17.100000000000001" customHeight="1" x14ac:dyDescent="0.15">
      <c r="A146" s="36"/>
      <c r="B146" s="37" t="e">
        <f>SUMIF(#REF!,A146,#REF!)</f>
        <v>#REF!</v>
      </c>
      <c r="C146" s="37" t="e">
        <f>SUMIF(#REF!,A146,#REF!)</f>
        <v>#REF!</v>
      </c>
      <c r="D146" s="37" t="e">
        <f>SUMIF(#REF!,A146,#REF!)</f>
        <v>#REF!</v>
      </c>
      <c r="E146" s="37" t="e">
        <f>SUMIF(#REF!,A146,#REF!)</f>
        <v>#REF!</v>
      </c>
    </row>
    <row r="147" spans="1:5" ht="17.100000000000001" customHeight="1" x14ac:dyDescent="0.15">
      <c r="A147" s="36"/>
      <c r="B147" s="37" t="e">
        <f>SUMIF(#REF!,A147,#REF!)</f>
        <v>#REF!</v>
      </c>
      <c r="C147" s="37" t="e">
        <f>SUMIF(#REF!,A147,#REF!)</f>
        <v>#REF!</v>
      </c>
      <c r="D147" s="37" t="e">
        <f>SUMIF(#REF!,A147,#REF!)</f>
        <v>#REF!</v>
      </c>
      <c r="E147" s="37" t="e">
        <f>SUMIF(#REF!,A147,#REF!)</f>
        <v>#REF!</v>
      </c>
    </row>
    <row r="148" spans="1:5" ht="17.100000000000001" customHeight="1" x14ac:dyDescent="0.15">
      <c r="A148" s="36"/>
      <c r="B148" s="37" t="e">
        <f>SUMIF(#REF!,A148,#REF!)</f>
        <v>#REF!</v>
      </c>
      <c r="C148" s="37" t="e">
        <f>SUMIF(#REF!,A148,#REF!)</f>
        <v>#REF!</v>
      </c>
      <c r="D148" s="37" t="e">
        <f>SUMIF(#REF!,A148,#REF!)</f>
        <v>#REF!</v>
      </c>
      <c r="E148" s="37" t="e">
        <f>SUMIF(#REF!,A148,#REF!)</f>
        <v>#REF!</v>
      </c>
    </row>
    <row r="149" spans="1:5" ht="17.100000000000001" customHeight="1" x14ac:dyDescent="0.15">
      <c r="A149" s="36"/>
      <c r="B149" s="37" t="e">
        <f>SUMIF(#REF!,A149,#REF!)</f>
        <v>#REF!</v>
      </c>
      <c r="C149" s="37" t="e">
        <f>SUMIF(#REF!,A149,#REF!)</f>
        <v>#REF!</v>
      </c>
      <c r="D149" s="37" t="e">
        <f>SUMIF(#REF!,A149,#REF!)</f>
        <v>#REF!</v>
      </c>
      <c r="E149" s="37" t="e">
        <f>SUMIF(#REF!,A149,#REF!)</f>
        <v>#REF!</v>
      </c>
    </row>
    <row r="150" spans="1:5" ht="17.100000000000001" customHeight="1" x14ac:dyDescent="0.15">
      <c r="A150" s="36"/>
      <c r="B150" s="37" t="e">
        <f>SUMIF(#REF!,A150,#REF!)</f>
        <v>#REF!</v>
      </c>
      <c r="C150" s="37" t="e">
        <f>SUMIF(#REF!,A150,#REF!)</f>
        <v>#REF!</v>
      </c>
      <c r="D150" s="37" t="e">
        <f>SUMIF(#REF!,A150,#REF!)</f>
        <v>#REF!</v>
      </c>
      <c r="E150" s="37" t="e">
        <f>SUMIF(#REF!,A150,#REF!)</f>
        <v>#REF!</v>
      </c>
    </row>
    <row r="151" spans="1:5" ht="17.100000000000001" customHeight="1" x14ac:dyDescent="0.15">
      <c r="A151" s="36"/>
      <c r="B151" s="37" t="e">
        <f>SUMIF(#REF!,A151,#REF!)</f>
        <v>#REF!</v>
      </c>
      <c r="C151" s="37" t="e">
        <f>SUMIF(#REF!,A151,#REF!)</f>
        <v>#REF!</v>
      </c>
      <c r="D151" s="37" t="e">
        <f>SUMIF(#REF!,A151,#REF!)</f>
        <v>#REF!</v>
      </c>
      <c r="E151" s="37" t="e">
        <f>SUMIF(#REF!,A151,#REF!)</f>
        <v>#REF!</v>
      </c>
    </row>
    <row r="152" spans="1:5" ht="17.100000000000001" customHeight="1" x14ac:dyDescent="0.15">
      <c r="A152" s="36"/>
      <c r="B152" s="37" t="e">
        <f>SUMIF(#REF!,A152,#REF!)</f>
        <v>#REF!</v>
      </c>
      <c r="C152" s="37" t="e">
        <f>SUMIF(#REF!,A152,#REF!)</f>
        <v>#REF!</v>
      </c>
      <c r="D152" s="37" t="e">
        <f>SUMIF(#REF!,A152,#REF!)</f>
        <v>#REF!</v>
      </c>
      <c r="E152" s="37" t="e">
        <f>SUMIF(#REF!,A152,#REF!)</f>
        <v>#REF!</v>
      </c>
    </row>
    <row r="153" spans="1:5" ht="17.100000000000001" customHeight="1" x14ac:dyDescent="0.15">
      <c r="A153" s="36"/>
      <c r="B153" s="37" t="e">
        <f>SUMIF(#REF!,A153,#REF!)</f>
        <v>#REF!</v>
      </c>
      <c r="C153" s="37" t="e">
        <f>SUMIF(#REF!,A153,#REF!)</f>
        <v>#REF!</v>
      </c>
      <c r="D153" s="37" t="e">
        <f>SUMIF(#REF!,A153,#REF!)</f>
        <v>#REF!</v>
      </c>
      <c r="E153" s="37" t="e">
        <f>SUMIF(#REF!,A153,#REF!)</f>
        <v>#REF!</v>
      </c>
    </row>
    <row r="154" spans="1:5" ht="17.100000000000001" customHeight="1" x14ac:dyDescent="0.15">
      <c r="A154" s="36"/>
      <c r="B154" s="37" t="e">
        <f>SUMIF(#REF!,A154,#REF!)</f>
        <v>#REF!</v>
      </c>
      <c r="C154" s="37" t="e">
        <f>SUMIF(#REF!,A154,#REF!)</f>
        <v>#REF!</v>
      </c>
      <c r="D154" s="37" t="e">
        <f>SUMIF(#REF!,A154,#REF!)</f>
        <v>#REF!</v>
      </c>
      <c r="E154" s="37" t="e">
        <f>SUMIF(#REF!,A154,#REF!)</f>
        <v>#REF!</v>
      </c>
    </row>
    <row r="155" spans="1:5" ht="17.100000000000001" customHeight="1" x14ac:dyDescent="0.15">
      <c r="A155" s="36"/>
      <c r="B155" s="37" t="e">
        <f>SUMIF(#REF!,A155,#REF!)</f>
        <v>#REF!</v>
      </c>
      <c r="C155" s="37" t="e">
        <f>SUMIF(#REF!,A155,#REF!)</f>
        <v>#REF!</v>
      </c>
      <c r="D155" s="37" t="e">
        <f>SUMIF(#REF!,A155,#REF!)</f>
        <v>#REF!</v>
      </c>
      <c r="E155" s="37" t="e">
        <f>SUMIF(#REF!,A155,#REF!)</f>
        <v>#REF!</v>
      </c>
    </row>
    <row r="156" spans="1:5" ht="17.100000000000001" customHeight="1" x14ac:dyDescent="0.15">
      <c r="A156" s="36"/>
      <c r="B156" s="37" t="e">
        <f>SUMIF(#REF!,A156,#REF!)</f>
        <v>#REF!</v>
      </c>
      <c r="C156" s="37" t="e">
        <f>SUMIF(#REF!,A156,#REF!)</f>
        <v>#REF!</v>
      </c>
      <c r="D156" s="37" t="e">
        <f>SUMIF(#REF!,A156,#REF!)</f>
        <v>#REF!</v>
      </c>
      <c r="E156" s="37" t="e">
        <f>SUMIF(#REF!,A156,#REF!)</f>
        <v>#REF!</v>
      </c>
    </row>
    <row r="157" spans="1:5" ht="17.100000000000001" customHeight="1" x14ac:dyDescent="0.15">
      <c r="A157" s="36"/>
      <c r="B157" s="37" t="e">
        <f>SUMIF(#REF!,A157,#REF!)</f>
        <v>#REF!</v>
      </c>
      <c r="C157" s="37" t="e">
        <f>SUMIF(#REF!,A157,#REF!)</f>
        <v>#REF!</v>
      </c>
      <c r="D157" s="37" t="e">
        <f>SUMIF(#REF!,A157,#REF!)</f>
        <v>#REF!</v>
      </c>
      <c r="E157" s="37" t="e">
        <f>SUMIF(#REF!,A157,#REF!)</f>
        <v>#REF!</v>
      </c>
    </row>
    <row r="158" spans="1:5" ht="17.100000000000001" customHeight="1" x14ac:dyDescent="0.15">
      <c r="A158" s="36"/>
      <c r="B158" s="37" t="e">
        <f>SUMIF(#REF!,A158,#REF!)</f>
        <v>#REF!</v>
      </c>
      <c r="C158" s="37" t="e">
        <f>SUMIF(#REF!,A158,#REF!)</f>
        <v>#REF!</v>
      </c>
      <c r="D158" s="37" t="e">
        <f>SUMIF(#REF!,A158,#REF!)</f>
        <v>#REF!</v>
      </c>
      <c r="E158" s="37" t="e">
        <f>SUMIF(#REF!,A158,#REF!)</f>
        <v>#REF!</v>
      </c>
    </row>
    <row r="159" spans="1:5" ht="17.100000000000001" customHeight="1" x14ac:dyDescent="0.15">
      <c r="A159" s="36"/>
      <c r="B159" s="37" t="e">
        <f>SUMIF(#REF!,A159,#REF!)</f>
        <v>#REF!</v>
      </c>
      <c r="C159" s="37" t="e">
        <f>SUMIF(#REF!,A159,#REF!)</f>
        <v>#REF!</v>
      </c>
      <c r="D159" s="37" t="e">
        <f>SUMIF(#REF!,A159,#REF!)</f>
        <v>#REF!</v>
      </c>
      <c r="E159" s="37" t="e">
        <f>SUMIF(#REF!,A159,#REF!)</f>
        <v>#REF!</v>
      </c>
    </row>
    <row r="160" spans="1:5" ht="17.100000000000001" customHeight="1" x14ac:dyDescent="0.15">
      <c r="A160" s="36"/>
      <c r="B160" s="37" t="e">
        <f>SUMIF(#REF!,A160,#REF!)</f>
        <v>#REF!</v>
      </c>
      <c r="C160" s="37" t="e">
        <f>SUMIF(#REF!,A160,#REF!)</f>
        <v>#REF!</v>
      </c>
      <c r="D160" s="37" t="e">
        <f>SUMIF(#REF!,A160,#REF!)</f>
        <v>#REF!</v>
      </c>
      <c r="E160" s="37" t="e">
        <f>SUMIF(#REF!,A160,#REF!)</f>
        <v>#REF!</v>
      </c>
    </row>
    <row r="161" spans="1:5" ht="17.100000000000001" customHeight="1" x14ac:dyDescent="0.15">
      <c r="A161" s="36"/>
      <c r="B161" s="37" t="e">
        <f>SUMIF(#REF!,A161,#REF!)</f>
        <v>#REF!</v>
      </c>
      <c r="C161" s="37" t="e">
        <f>SUMIF(#REF!,A161,#REF!)</f>
        <v>#REF!</v>
      </c>
      <c r="D161" s="37" t="e">
        <f>SUMIF(#REF!,A161,#REF!)</f>
        <v>#REF!</v>
      </c>
      <c r="E161" s="37" t="e">
        <f>SUMIF(#REF!,A161,#REF!)</f>
        <v>#REF!</v>
      </c>
    </row>
    <row r="162" spans="1:5" ht="17.100000000000001" customHeight="1" x14ac:dyDescent="0.15">
      <c r="A162" s="36"/>
      <c r="B162" s="37" t="e">
        <f>SUMIF(#REF!,A162,#REF!)</f>
        <v>#REF!</v>
      </c>
      <c r="C162" s="37" t="e">
        <f>SUMIF(#REF!,A162,#REF!)</f>
        <v>#REF!</v>
      </c>
      <c r="D162" s="37" t="e">
        <f>SUMIF(#REF!,A162,#REF!)</f>
        <v>#REF!</v>
      </c>
      <c r="E162" s="37" t="e">
        <f>SUMIF(#REF!,A162,#REF!)</f>
        <v>#REF!</v>
      </c>
    </row>
    <row r="163" spans="1:5" ht="17.100000000000001" customHeight="1" x14ac:dyDescent="0.15">
      <c r="A163" s="36"/>
      <c r="B163" s="37" t="e">
        <f>SUMIF(#REF!,A163,#REF!)</f>
        <v>#REF!</v>
      </c>
      <c r="C163" s="37" t="e">
        <f>SUMIF(#REF!,A163,#REF!)</f>
        <v>#REF!</v>
      </c>
      <c r="D163" s="37" t="e">
        <f>SUMIF(#REF!,A163,#REF!)</f>
        <v>#REF!</v>
      </c>
      <c r="E163" s="37" t="e">
        <f>SUMIF(#REF!,A163,#REF!)</f>
        <v>#REF!</v>
      </c>
    </row>
    <row r="164" spans="1:5" ht="17.100000000000001" customHeight="1" x14ac:dyDescent="0.15">
      <c r="A164" s="36"/>
      <c r="B164" s="37" t="e">
        <f>SUMIF(#REF!,A164,#REF!)</f>
        <v>#REF!</v>
      </c>
      <c r="C164" s="37" t="e">
        <f>SUMIF(#REF!,A164,#REF!)</f>
        <v>#REF!</v>
      </c>
      <c r="D164" s="37" t="e">
        <f>SUMIF(#REF!,A164,#REF!)</f>
        <v>#REF!</v>
      </c>
      <c r="E164" s="37" t="e">
        <f>SUMIF(#REF!,A164,#REF!)</f>
        <v>#REF!</v>
      </c>
    </row>
    <row r="165" spans="1:5" ht="17.100000000000001" customHeight="1" x14ac:dyDescent="0.15">
      <c r="A165" s="36"/>
      <c r="B165" s="37" t="e">
        <f>SUMIF(#REF!,A165,#REF!)</f>
        <v>#REF!</v>
      </c>
      <c r="C165" s="37" t="e">
        <f>SUMIF(#REF!,A165,#REF!)</f>
        <v>#REF!</v>
      </c>
      <c r="D165" s="37" t="e">
        <f>SUMIF(#REF!,A165,#REF!)</f>
        <v>#REF!</v>
      </c>
      <c r="E165" s="37" t="e">
        <f>SUMIF(#REF!,A165,#REF!)</f>
        <v>#REF!</v>
      </c>
    </row>
    <row r="166" spans="1:5" ht="17.100000000000001" customHeight="1" x14ac:dyDescent="0.15">
      <c r="A166" s="36"/>
      <c r="B166" s="37" t="e">
        <f>SUMIF(#REF!,A166,#REF!)</f>
        <v>#REF!</v>
      </c>
      <c r="C166" s="37" t="e">
        <f>SUMIF(#REF!,A166,#REF!)</f>
        <v>#REF!</v>
      </c>
      <c r="D166" s="37" t="e">
        <f>SUMIF(#REF!,A166,#REF!)</f>
        <v>#REF!</v>
      </c>
      <c r="E166" s="37" t="e">
        <f>SUMIF(#REF!,A166,#REF!)</f>
        <v>#REF!</v>
      </c>
    </row>
    <row r="167" spans="1:5" ht="17.100000000000001" customHeight="1" x14ac:dyDescent="0.15">
      <c r="A167" s="36"/>
      <c r="B167" s="37" t="e">
        <f>SUMIF(#REF!,A167,#REF!)</f>
        <v>#REF!</v>
      </c>
      <c r="C167" s="37" t="e">
        <f>SUMIF(#REF!,A167,#REF!)</f>
        <v>#REF!</v>
      </c>
      <c r="D167" s="37" t="e">
        <f>SUMIF(#REF!,A167,#REF!)</f>
        <v>#REF!</v>
      </c>
      <c r="E167" s="37" t="e">
        <f>SUMIF(#REF!,A167,#REF!)</f>
        <v>#REF!</v>
      </c>
    </row>
    <row r="168" spans="1:5" ht="17.100000000000001" customHeight="1" x14ac:dyDescent="0.15">
      <c r="A168" s="36"/>
      <c r="B168" s="37" t="e">
        <f>SUMIF(#REF!,A168,#REF!)</f>
        <v>#REF!</v>
      </c>
      <c r="C168" s="37" t="e">
        <f>SUMIF(#REF!,A168,#REF!)</f>
        <v>#REF!</v>
      </c>
      <c r="D168" s="37" t="e">
        <f>SUMIF(#REF!,A168,#REF!)</f>
        <v>#REF!</v>
      </c>
      <c r="E168" s="37" t="e">
        <f>SUMIF(#REF!,A168,#REF!)</f>
        <v>#REF!</v>
      </c>
    </row>
    <row r="169" spans="1:5" ht="17.100000000000001" customHeight="1" x14ac:dyDescent="0.15">
      <c r="A169" s="36"/>
      <c r="B169" s="37" t="e">
        <f>SUMIF(#REF!,A169,#REF!)</f>
        <v>#REF!</v>
      </c>
      <c r="C169" s="37" t="e">
        <f>SUMIF(#REF!,A169,#REF!)</f>
        <v>#REF!</v>
      </c>
      <c r="D169" s="37" t="e">
        <f>SUMIF(#REF!,A169,#REF!)</f>
        <v>#REF!</v>
      </c>
      <c r="E169" s="37" t="e">
        <f>SUMIF(#REF!,A169,#REF!)</f>
        <v>#REF!</v>
      </c>
    </row>
    <row r="170" spans="1:5" ht="17.100000000000001" customHeight="1" x14ac:dyDescent="0.15">
      <c r="A170" s="36"/>
      <c r="B170" s="37" t="e">
        <f>SUMIF(#REF!,A170,#REF!)</f>
        <v>#REF!</v>
      </c>
      <c r="C170" s="37" t="e">
        <f>SUMIF(#REF!,A170,#REF!)</f>
        <v>#REF!</v>
      </c>
      <c r="D170" s="37" t="e">
        <f>SUMIF(#REF!,A170,#REF!)</f>
        <v>#REF!</v>
      </c>
      <c r="E170" s="37" t="e">
        <f>SUMIF(#REF!,A170,#REF!)</f>
        <v>#REF!</v>
      </c>
    </row>
    <row r="171" spans="1:5" ht="17.100000000000001" customHeight="1" x14ac:dyDescent="0.15">
      <c r="A171" s="36"/>
      <c r="B171" s="37" t="e">
        <f>SUMIF(#REF!,A171,#REF!)</f>
        <v>#REF!</v>
      </c>
      <c r="C171" s="37" t="e">
        <f>SUMIF(#REF!,A171,#REF!)</f>
        <v>#REF!</v>
      </c>
      <c r="D171" s="37" t="e">
        <f>SUMIF(#REF!,A171,#REF!)</f>
        <v>#REF!</v>
      </c>
      <c r="E171" s="37" t="e">
        <f>SUMIF(#REF!,A171,#REF!)</f>
        <v>#REF!</v>
      </c>
    </row>
    <row r="172" spans="1:5" ht="17.100000000000001" customHeight="1" x14ac:dyDescent="0.15">
      <c r="A172" s="36"/>
      <c r="B172" s="37" t="e">
        <f>SUMIF(#REF!,A172,#REF!)</f>
        <v>#REF!</v>
      </c>
      <c r="C172" s="37" t="e">
        <f>SUMIF(#REF!,A172,#REF!)</f>
        <v>#REF!</v>
      </c>
      <c r="D172" s="37" t="e">
        <f>SUMIF(#REF!,A172,#REF!)</f>
        <v>#REF!</v>
      </c>
      <c r="E172" s="37" t="e">
        <f>SUMIF(#REF!,A172,#REF!)</f>
        <v>#REF!</v>
      </c>
    </row>
    <row r="173" spans="1:5" ht="17.100000000000001" customHeight="1" x14ac:dyDescent="0.15">
      <c r="A173" s="36"/>
      <c r="B173" s="37" t="e">
        <f>SUMIF(#REF!,A173,#REF!)</f>
        <v>#REF!</v>
      </c>
      <c r="C173" s="37" t="e">
        <f>SUMIF(#REF!,A173,#REF!)</f>
        <v>#REF!</v>
      </c>
      <c r="D173" s="37" t="e">
        <f>SUMIF(#REF!,A173,#REF!)</f>
        <v>#REF!</v>
      </c>
      <c r="E173" s="37" t="e">
        <f>SUMIF(#REF!,A173,#REF!)</f>
        <v>#REF!</v>
      </c>
    </row>
    <row r="174" spans="1:5" ht="17.100000000000001" customHeight="1" x14ac:dyDescent="0.15">
      <c r="A174" s="36"/>
      <c r="B174" s="37" t="e">
        <f>SUMIF(#REF!,A174,#REF!)</f>
        <v>#REF!</v>
      </c>
      <c r="C174" s="37" t="e">
        <f>SUMIF(#REF!,A174,#REF!)</f>
        <v>#REF!</v>
      </c>
      <c r="D174" s="37" t="e">
        <f>SUMIF(#REF!,A174,#REF!)</f>
        <v>#REF!</v>
      </c>
      <c r="E174" s="37" t="e">
        <f>SUMIF(#REF!,A174,#REF!)</f>
        <v>#REF!</v>
      </c>
    </row>
    <row r="175" spans="1:5" ht="17.100000000000001" customHeight="1" x14ac:dyDescent="0.15">
      <c r="A175" s="36"/>
      <c r="B175" s="37" t="e">
        <f>SUMIF(#REF!,A175,#REF!)</f>
        <v>#REF!</v>
      </c>
      <c r="C175" s="37" t="e">
        <f>SUMIF(#REF!,A175,#REF!)</f>
        <v>#REF!</v>
      </c>
      <c r="D175" s="37" t="e">
        <f>SUMIF(#REF!,A175,#REF!)</f>
        <v>#REF!</v>
      </c>
      <c r="E175" s="37" t="e">
        <f>SUMIF(#REF!,A175,#REF!)</f>
        <v>#REF!</v>
      </c>
    </row>
    <row r="176" spans="1:5" ht="17.100000000000001" customHeight="1" x14ac:dyDescent="0.15">
      <c r="A176" s="36"/>
      <c r="B176" s="37" t="e">
        <f>SUMIF(#REF!,A176,#REF!)</f>
        <v>#REF!</v>
      </c>
      <c r="C176" s="37" t="e">
        <f>SUMIF(#REF!,A176,#REF!)</f>
        <v>#REF!</v>
      </c>
      <c r="D176" s="37" t="e">
        <f>SUMIF(#REF!,A176,#REF!)</f>
        <v>#REF!</v>
      </c>
      <c r="E176" s="37" t="e">
        <f>SUMIF(#REF!,A176,#REF!)</f>
        <v>#REF!</v>
      </c>
    </row>
    <row r="177" spans="1:5" ht="17.100000000000001" customHeight="1" x14ac:dyDescent="0.15">
      <c r="A177" s="36"/>
      <c r="B177" s="37" t="e">
        <f>SUMIF(#REF!,A177,#REF!)</f>
        <v>#REF!</v>
      </c>
      <c r="C177" s="37" t="e">
        <f>SUMIF(#REF!,A177,#REF!)</f>
        <v>#REF!</v>
      </c>
      <c r="D177" s="37" t="e">
        <f>SUMIF(#REF!,A177,#REF!)</f>
        <v>#REF!</v>
      </c>
      <c r="E177" s="37" t="e">
        <f>SUMIF(#REF!,A177,#REF!)</f>
        <v>#REF!</v>
      </c>
    </row>
    <row r="178" spans="1:5" ht="17.100000000000001" customHeight="1" x14ac:dyDescent="0.15">
      <c r="A178" s="36"/>
      <c r="B178" s="37" t="e">
        <f>SUMIF(#REF!,A178,#REF!)</f>
        <v>#REF!</v>
      </c>
      <c r="C178" s="37" t="e">
        <f>SUMIF(#REF!,A178,#REF!)</f>
        <v>#REF!</v>
      </c>
      <c r="D178" s="37" t="e">
        <f>SUMIF(#REF!,A178,#REF!)</f>
        <v>#REF!</v>
      </c>
      <c r="E178" s="37" t="e">
        <f>SUMIF(#REF!,A178,#REF!)</f>
        <v>#REF!</v>
      </c>
    </row>
    <row r="179" spans="1:5" ht="17.100000000000001" customHeight="1" x14ac:dyDescent="0.15">
      <c r="A179" s="36"/>
      <c r="B179" s="37" t="e">
        <f>SUMIF(#REF!,A179,#REF!)</f>
        <v>#REF!</v>
      </c>
      <c r="C179" s="37" t="e">
        <f>SUMIF(#REF!,A179,#REF!)</f>
        <v>#REF!</v>
      </c>
      <c r="D179" s="37" t="e">
        <f>SUMIF(#REF!,A179,#REF!)</f>
        <v>#REF!</v>
      </c>
      <c r="E179" s="37" t="e">
        <f>SUMIF(#REF!,A179,#REF!)</f>
        <v>#REF!</v>
      </c>
    </row>
    <row r="180" spans="1:5" ht="17.100000000000001" customHeight="1" x14ac:dyDescent="0.15">
      <c r="A180" s="36"/>
      <c r="B180" s="37" t="e">
        <f>SUMIF(#REF!,A180,#REF!)</f>
        <v>#REF!</v>
      </c>
      <c r="C180" s="37" t="e">
        <f>SUMIF(#REF!,A180,#REF!)</f>
        <v>#REF!</v>
      </c>
      <c r="D180" s="37" t="e">
        <f>SUMIF(#REF!,A180,#REF!)</f>
        <v>#REF!</v>
      </c>
      <c r="E180" s="37" t="e">
        <f>SUMIF(#REF!,A180,#REF!)</f>
        <v>#REF!</v>
      </c>
    </row>
    <row r="181" spans="1:5" ht="17.100000000000001" customHeight="1" x14ac:dyDescent="0.15">
      <c r="A181" s="36"/>
      <c r="B181" s="37" t="e">
        <f>SUMIF(#REF!,A181,#REF!)</f>
        <v>#REF!</v>
      </c>
      <c r="C181" s="37" t="e">
        <f>SUMIF(#REF!,A181,#REF!)</f>
        <v>#REF!</v>
      </c>
      <c r="D181" s="37" t="e">
        <f>SUMIF(#REF!,A181,#REF!)</f>
        <v>#REF!</v>
      </c>
      <c r="E181" s="37" t="e">
        <f>SUMIF(#REF!,A181,#REF!)</f>
        <v>#REF!</v>
      </c>
    </row>
    <row r="182" spans="1:5" ht="17.100000000000001" customHeight="1" x14ac:dyDescent="0.15">
      <c r="A182" s="36"/>
      <c r="B182" s="37" t="e">
        <f>SUMIF(#REF!,A182,#REF!)</f>
        <v>#REF!</v>
      </c>
      <c r="C182" s="37" t="e">
        <f>SUMIF(#REF!,A182,#REF!)</f>
        <v>#REF!</v>
      </c>
      <c r="D182" s="37" t="e">
        <f>SUMIF(#REF!,A182,#REF!)</f>
        <v>#REF!</v>
      </c>
      <c r="E182" s="37" t="e">
        <f>SUMIF(#REF!,A182,#REF!)</f>
        <v>#REF!</v>
      </c>
    </row>
    <row r="183" spans="1:5" ht="17.100000000000001" customHeight="1" x14ac:dyDescent="0.15">
      <c r="A183" s="36"/>
      <c r="B183" s="37" t="e">
        <f>SUMIF(#REF!,A183,#REF!)</f>
        <v>#REF!</v>
      </c>
      <c r="C183" s="37" t="e">
        <f>SUMIF(#REF!,A183,#REF!)</f>
        <v>#REF!</v>
      </c>
      <c r="D183" s="37" t="e">
        <f>SUMIF(#REF!,A183,#REF!)</f>
        <v>#REF!</v>
      </c>
      <c r="E183" s="37" t="e">
        <f>SUMIF(#REF!,A183,#REF!)</f>
        <v>#REF!</v>
      </c>
    </row>
    <row r="184" spans="1:5" ht="17.100000000000001" customHeight="1" x14ac:dyDescent="0.15">
      <c r="A184" s="36"/>
      <c r="B184" s="37" t="e">
        <f>SUMIF(#REF!,A184,#REF!)</f>
        <v>#REF!</v>
      </c>
      <c r="C184" s="37" t="e">
        <f>SUMIF(#REF!,A184,#REF!)</f>
        <v>#REF!</v>
      </c>
      <c r="D184" s="37" t="e">
        <f>SUMIF(#REF!,A184,#REF!)</f>
        <v>#REF!</v>
      </c>
      <c r="E184" s="37" t="e">
        <f>SUMIF(#REF!,A184,#REF!)</f>
        <v>#REF!</v>
      </c>
    </row>
    <row r="185" spans="1:5" ht="17.100000000000001" customHeight="1" x14ac:dyDescent="0.15">
      <c r="A185" s="36"/>
      <c r="B185" s="37" t="e">
        <f>SUMIF(#REF!,A185,#REF!)</f>
        <v>#REF!</v>
      </c>
      <c r="C185" s="37" t="e">
        <f>SUMIF(#REF!,A185,#REF!)</f>
        <v>#REF!</v>
      </c>
      <c r="D185" s="37" t="e">
        <f>SUMIF(#REF!,A185,#REF!)</f>
        <v>#REF!</v>
      </c>
      <c r="E185" s="37" t="e">
        <f>SUMIF(#REF!,A185,#REF!)</f>
        <v>#REF!</v>
      </c>
    </row>
    <row r="186" spans="1:5" ht="17.100000000000001" customHeight="1" x14ac:dyDescent="0.15">
      <c r="A186" s="36"/>
      <c r="B186" s="37" t="e">
        <f>SUMIF(#REF!,A186,#REF!)</f>
        <v>#REF!</v>
      </c>
      <c r="C186" s="37" t="e">
        <f>SUMIF(#REF!,A186,#REF!)</f>
        <v>#REF!</v>
      </c>
      <c r="D186" s="37" t="e">
        <f>SUMIF(#REF!,A186,#REF!)</f>
        <v>#REF!</v>
      </c>
      <c r="E186" s="37" t="e">
        <f>SUMIF(#REF!,A186,#REF!)</f>
        <v>#REF!</v>
      </c>
    </row>
    <row r="187" spans="1:5" ht="17.100000000000001" customHeight="1" x14ac:dyDescent="0.15">
      <c r="A187" s="36"/>
      <c r="B187" s="37" t="e">
        <f>SUMIF(#REF!,A187,#REF!)</f>
        <v>#REF!</v>
      </c>
      <c r="C187" s="37" t="e">
        <f>SUMIF(#REF!,A187,#REF!)</f>
        <v>#REF!</v>
      </c>
      <c r="D187" s="37" t="e">
        <f>SUMIF(#REF!,A187,#REF!)</f>
        <v>#REF!</v>
      </c>
      <c r="E187" s="37" t="e">
        <f>SUMIF(#REF!,A187,#REF!)</f>
        <v>#REF!</v>
      </c>
    </row>
    <row r="188" spans="1:5" ht="17.100000000000001" customHeight="1" x14ac:dyDescent="0.15">
      <c r="A188" s="36"/>
      <c r="B188" s="37" t="e">
        <f>SUMIF(#REF!,A188,#REF!)</f>
        <v>#REF!</v>
      </c>
      <c r="C188" s="37" t="e">
        <f>SUMIF(#REF!,A188,#REF!)</f>
        <v>#REF!</v>
      </c>
      <c r="D188" s="37" t="e">
        <f>SUMIF(#REF!,A188,#REF!)</f>
        <v>#REF!</v>
      </c>
      <c r="E188" s="37" t="e">
        <f>SUMIF(#REF!,A188,#REF!)</f>
        <v>#REF!</v>
      </c>
    </row>
    <row r="189" spans="1:5" ht="17.100000000000001" customHeight="1" x14ac:dyDescent="0.15">
      <c r="A189" s="36"/>
      <c r="B189" s="37" t="e">
        <f>SUMIF(#REF!,A189,#REF!)</f>
        <v>#REF!</v>
      </c>
      <c r="C189" s="37" t="e">
        <f>SUMIF(#REF!,A189,#REF!)</f>
        <v>#REF!</v>
      </c>
      <c r="D189" s="37" t="e">
        <f>SUMIF(#REF!,A189,#REF!)</f>
        <v>#REF!</v>
      </c>
      <c r="E189" s="37" t="e">
        <f>SUMIF(#REF!,A189,#REF!)</f>
        <v>#REF!</v>
      </c>
    </row>
    <row r="190" spans="1:5" ht="17.100000000000001" customHeight="1" x14ac:dyDescent="0.15">
      <c r="A190" s="36"/>
      <c r="B190" s="37" t="e">
        <f>SUMIF(#REF!,A190,#REF!)</f>
        <v>#REF!</v>
      </c>
      <c r="C190" s="37" t="e">
        <f>SUMIF(#REF!,A190,#REF!)</f>
        <v>#REF!</v>
      </c>
      <c r="D190" s="37" t="e">
        <f>SUMIF(#REF!,A190,#REF!)</f>
        <v>#REF!</v>
      </c>
      <c r="E190" s="37" t="e">
        <f>SUMIF(#REF!,A190,#REF!)</f>
        <v>#REF!</v>
      </c>
    </row>
    <row r="191" spans="1:5" ht="17.100000000000001" customHeight="1" x14ac:dyDescent="0.15">
      <c r="A191" s="36"/>
      <c r="B191" s="37" t="e">
        <f>SUMIF(#REF!,A191,#REF!)</f>
        <v>#REF!</v>
      </c>
      <c r="C191" s="37" t="e">
        <f>SUMIF(#REF!,A191,#REF!)</f>
        <v>#REF!</v>
      </c>
      <c r="D191" s="37" t="e">
        <f>SUMIF(#REF!,A191,#REF!)</f>
        <v>#REF!</v>
      </c>
      <c r="E191" s="37" t="e">
        <f>SUMIF(#REF!,A191,#REF!)</f>
        <v>#REF!</v>
      </c>
    </row>
    <row r="192" spans="1:5" ht="17.100000000000001" customHeight="1" x14ac:dyDescent="0.15">
      <c r="A192" s="36"/>
      <c r="B192" s="37" t="e">
        <f>SUMIF(#REF!,A192,#REF!)</f>
        <v>#REF!</v>
      </c>
      <c r="C192" s="37" t="e">
        <f>SUMIF(#REF!,A192,#REF!)</f>
        <v>#REF!</v>
      </c>
      <c r="D192" s="37" t="e">
        <f>SUMIF(#REF!,A192,#REF!)</f>
        <v>#REF!</v>
      </c>
      <c r="E192" s="37" t="e">
        <f>SUMIF(#REF!,A192,#REF!)</f>
        <v>#REF!</v>
      </c>
    </row>
    <row r="193" spans="1:5" ht="17.100000000000001" customHeight="1" x14ac:dyDescent="0.15">
      <c r="A193" s="36"/>
      <c r="B193" s="37" t="e">
        <f>SUMIF(#REF!,A193,#REF!)</f>
        <v>#REF!</v>
      </c>
      <c r="C193" s="37" t="e">
        <f>SUMIF(#REF!,A193,#REF!)</f>
        <v>#REF!</v>
      </c>
      <c r="D193" s="37" t="e">
        <f>SUMIF(#REF!,A193,#REF!)</f>
        <v>#REF!</v>
      </c>
      <c r="E193" s="37" t="e">
        <f>SUMIF(#REF!,A193,#REF!)</f>
        <v>#REF!</v>
      </c>
    </row>
    <row r="194" spans="1:5" ht="17.100000000000001" customHeight="1" x14ac:dyDescent="0.15">
      <c r="A194" s="36"/>
      <c r="B194" s="37" t="e">
        <f>SUMIF(#REF!,A194,#REF!)</f>
        <v>#REF!</v>
      </c>
      <c r="C194" s="37" t="e">
        <f>SUMIF(#REF!,A194,#REF!)</f>
        <v>#REF!</v>
      </c>
      <c r="D194" s="37" t="e">
        <f>SUMIF(#REF!,A194,#REF!)</f>
        <v>#REF!</v>
      </c>
      <c r="E194" s="37" t="e">
        <f>SUMIF(#REF!,A194,#REF!)</f>
        <v>#REF!</v>
      </c>
    </row>
    <row r="195" spans="1:5" ht="17.100000000000001" customHeight="1" x14ac:dyDescent="0.15">
      <c r="A195" s="36"/>
      <c r="B195" s="37" t="e">
        <f>SUMIF(#REF!,A195,#REF!)</f>
        <v>#REF!</v>
      </c>
      <c r="C195" s="37" t="e">
        <f>SUMIF(#REF!,A195,#REF!)</f>
        <v>#REF!</v>
      </c>
      <c r="D195" s="37" t="e">
        <f>SUMIF(#REF!,A195,#REF!)</f>
        <v>#REF!</v>
      </c>
      <c r="E195" s="37" t="e">
        <f>SUMIF(#REF!,A195,#REF!)</f>
        <v>#REF!</v>
      </c>
    </row>
    <row r="196" spans="1:5" ht="17.100000000000001" customHeight="1" x14ac:dyDescent="0.15">
      <c r="A196" s="36"/>
      <c r="B196" s="37" t="e">
        <f>SUMIF(#REF!,A196,#REF!)</f>
        <v>#REF!</v>
      </c>
      <c r="C196" s="37" t="e">
        <f>SUMIF(#REF!,A196,#REF!)</f>
        <v>#REF!</v>
      </c>
      <c r="D196" s="37" t="e">
        <f>SUMIF(#REF!,A196,#REF!)</f>
        <v>#REF!</v>
      </c>
      <c r="E196" s="37" t="e">
        <f>SUMIF(#REF!,A196,#REF!)</f>
        <v>#REF!</v>
      </c>
    </row>
    <row r="197" spans="1:5" ht="17.100000000000001" customHeight="1" x14ac:dyDescent="0.15">
      <c r="A197" s="36"/>
      <c r="B197" s="37" t="e">
        <f>SUMIF(#REF!,A197,#REF!)</f>
        <v>#REF!</v>
      </c>
      <c r="C197" s="37" t="e">
        <f>SUMIF(#REF!,A197,#REF!)</f>
        <v>#REF!</v>
      </c>
      <c r="D197" s="37" t="e">
        <f>SUMIF(#REF!,A197,#REF!)</f>
        <v>#REF!</v>
      </c>
      <c r="E197" s="37" t="e">
        <f>SUMIF(#REF!,A197,#REF!)</f>
        <v>#REF!</v>
      </c>
    </row>
    <row r="198" spans="1:5" ht="17.100000000000001" customHeight="1" x14ac:dyDescent="0.15">
      <c r="A198" s="36"/>
      <c r="B198" s="37" t="e">
        <f>SUMIF(#REF!,A198,#REF!)</f>
        <v>#REF!</v>
      </c>
      <c r="C198" s="37" t="e">
        <f>SUMIF(#REF!,A198,#REF!)</f>
        <v>#REF!</v>
      </c>
      <c r="D198" s="37" t="e">
        <f>SUMIF(#REF!,A198,#REF!)</f>
        <v>#REF!</v>
      </c>
      <c r="E198" s="37" t="e">
        <f>SUMIF(#REF!,A198,#REF!)</f>
        <v>#REF!</v>
      </c>
    </row>
    <row r="199" spans="1:5" ht="17.100000000000001" customHeight="1" x14ac:dyDescent="0.15">
      <c r="A199" s="36"/>
      <c r="B199" s="37" t="e">
        <f>SUMIF(#REF!,A199,#REF!)</f>
        <v>#REF!</v>
      </c>
      <c r="C199" s="37" t="e">
        <f>SUMIF(#REF!,A199,#REF!)</f>
        <v>#REF!</v>
      </c>
      <c r="D199" s="37" t="e">
        <f>SUMIF(#REF!,A199,#REF!)</f>
        <v>#REF!</v>
      </c>
      <c r="E199" s="37" t="e">
        <f>SUMIF(#REF!,A199,#REF!)</f>
        <v>#REF!</v>
      </c>
    </row>
    <row r="200" spans="1:5" ht="17.100000000000001" customHeight="1" x14ac:dyDescent="0.15">
      <c r="A200" s="36"/>
      <c r="B200" s="37" t="e">
        <f>SUMIF(#REF!,A200,#REF!)</f>
        <v>#REF!</v>
      </c>
      <c r="C200" s="37" t="e">
        <f>SUMIF(#REF!,A200,#REF!)</f>
        <v>#REF!</v>
      </c>
      <c r="D200" s="37" t="e">
        <f>SUMIF(#REF!,A200,#REF!)</f>
        <v>#REF!</v>
      </c>
      <c r="E200" s="37" t="e">
        <f>SUMIF(#REF!,A200,#REF!)</f>
        <v>#REF!</v>
      </c>
    </row>
    <row r="201" spans="1:5" ht="17.100000000000001" customHeight="1" x14ac:dyDescent="0.15">
      <c r="A201" s="36"/>
      <c r="B201" s="37" t="e">
        <f>SUMIF(#REF!,A201,#REF!)</f>
        <v>#REF!</v>
      </c>
      <c r="C201" s="37" t="e">
        <f>SUMIF(#REF!,A201,#REF!)</f>
        <v>#REF!</v>
      </c>
      <c r="D201" s="37" t="e">
        <f>SUMIF(#REF!,A201,#REF!)</f>
        <v>#REF!</v>
      </c>
      <c r="E201" s="37" t="e">
        <f>SUMIF(#REF!,A201,#REF!)</f>
        <v>#REF!</v>
      </c>
    </row>
    <row r="202" spans="1:5" ht="17.100000000000001" customHeight="1" x14ac:dyDescent="0.15">
      <c r="A202" s="36"/>
      <c r="B202" s="37" t="e">
        <f>SUMIF(#REF!,A202,#REF!)</f>
        <v>#REF!</v>
      </c>
      <c r="C202" s="37" t="e">
        <f>SUMIF(#REF!,A202,#REF!)</f>
        <v>#REF!</v>
      </c>
      <c r="D202" s="37" t="e">
        <f>SUMIF(#REF!,A202,#REF!)</f>
        <v>#REF!</v>
      </c>
      <c r="E202" s="37" t="e">
        <f>SUMIF(#REF!,A202,#REF!)</f>
        <v>#REF!</v>
      </c>
    </row>
    <row r="203" spans="1:5" ht="17.100000000000001" customHeight="1" x14ac:dyDescent="0.15">
      <c r="A203" s="36"/>
      <c r="B203" s="37" t="e">
        <f>SUMIF(#REF!,A203,#REF!)</f>
        <v>#REF!</v>
      </c>
      <c r="C203" s="37" t="e">
        <f>SUMIF(#REF!,A203,#REF!)</f>
        <v>#REF!</v>
      </c>
      <c r="D203" s="37" t="e">
        <f>SUMIF(#REF!,A203,#REF!)</f>
        <v>#REF!</v>
      </c>
      <c r="E203" s="37" t="e">
        <f>SUMIF(#REF!,A203,#REF!)</f>
        <v>#REF!</v>
      </c>
    </row>
    <row r="204" spans="1:5" ht="17.100000000000001" customHeight="1" x14ac:dyDescent="0.15">
      <c r="A204" s="36"/>
      <c r="B204" s="37" t="e">
        <f>SUMIF(#REF!,A204,#REF!)</f>
        <v>#REF!</v>
      </c>
      <c r="C204" s="37" t="e">
        <f>SUMIF(#REF!,A204,#REF!)</f>
        <v>#REF!</v>
      </c>
      <c r="D204" s="37" t="e">
        <f>SUMIF(#REF!,A204,#REF!)</f>
        <v>#REF!</v>
      </c>
      <c r="E204" s="37" t="e">
        <f>SUMIF(#REF!,A204,#REF!)</f>
        <v>#REF!</v>
      </c>
    </row>
    <row r="205" spans="1:5" ht="17.100000000000001" customHeight="1" x14ac:dyDescent="0.15">
      <c r="A205" s="36"/>
      <c r="B205" s="37" t="e">
        <f>SUMIF(#REF!,A205,#REF!)</f>
        <v>#REF!</v>
      </c>
      <c r="C205" s="37" t="e">
        <f>SUMIF(#REF!,A205,#REF!)</f>
        <v>#REF!</v>
      </c>
      <c r="D205" s="37" t="e">
        <f>SUMIF(#REF!,A205,#REF!)</f>
        <v>#REF!</v>
      </c>
      <c r="E205" s="37" t="e">
        <f>SUMIF(#REF!,A205,#REF!)</f>
        <v>#REF!</v>
      </c>
    </row>
    <row r="206" spans="1:5" ht="17.100000000000001" customHeight="1" x14ac:dyDescent="0.15">
      <c r="A206" s="36"/>
      <c r="B206" s="37" t="e">
        <f>SUMIF(#REF!,A206,#REF!)</f>
        <v>#REF!</v>
      </c>
      <c r="C206" s="37" t="e">
        <f>SUMIF(#REF!,A206,#REF!)</f>
        <v>#REF!</v>
      </c>
      <c r="D206" s="37" t="e">
        <f>SUMIF(#REF!,A206,#REF!)</f>
        <v>#REF!</v>
      </c>
      <c r="E206" s="37" t="e">
        <f>SUMIF(#REF!,A206,#REF!)</f>
        <v>#REF!</v>
      </c>
    </row>
    <row r="207" spans="1:5" ht="17.100000000000001" customHeight="1" x14ac:dyDescent="0.15">
      <c r="A207" s="36"/>
      <c r="B207" s="37" t="e">
        <f>SUMIF(#REF!,A207,#REF!)</f>
        <v>#REF!</v>
      </c>
      <c r="C207" s="37" t="e">
        <f>SUMIF(#REF!,A207,#REF!)</f>
        <v>#REF!</v>
      </c>
      <c r="D207" s="37" t="e">
        <f>SUMIF(#REF!,A207,#REF!)</f>
        <v>#REF!</v>
      </c>
      <c r="E207" s="37" t="e">
        <f>SUMIF(#REF!,A207,#REF!)</f>
        <v>#REF!</v>
      </c>
    </row>
    <row r="208" spans="1:5" ht="17.100000000000001" customHeight="1" x14ac:dyDescent="0.15">
      <c r="A208" s="36"/>
      <c r="B208" s="37" t="e">
        <f>SUMIF(#REF!,A208,#REF!)</f>
        <v>#REF!</v>
      </c>
      <c r="C208" s="37" t="e">
        <f>SUMIF(#REF!,A208,#REF!)</f>
        <v>#REF!</v>
      </c>
      <c r="D208" s="37" t="e">
        <f>SUMIF(#REF!,A208,#REF!)</f>
        <v>#REF!</v>
      </c>
      <c r="E208" s="37" t="e">
        <f>SUMIF(#REF!,A208,#REF!)</f>
        <v>#REF!</v>
      </c>
    </row>
    <row r="209" spans="1:5" ht="17.100000000000001" customHeight="1" x14ac:dyDescent="0.15">
      <c r="A209" s="36"/>
      <c r="B209" s="37" t="e">
        <f>SUMIF(#REF!,A209,#REF!)</f>
        <v>#REF!</v>
      </c>
      <c r="C209" s="37" t="e">
        <f>SUMIF(#REF!,A209,#REF!)</f>
        <v>#REF!</v>
      </c>
      <c r="D209" s="37" t="e">
        <f>SUMIF(#REF!,A209,#REF!)</f>
        <v>#REF!</v>
      </c>
      <c r="E209" s="37" t="e">
        <f>SUMIF(#REF!,A209,#REF!)</f>
        <v>#REF!</v>
      </c>
    </row>
    <row r="210" spans="1:5" ht="17.100000000000001" customHeight="1" x14ac:dyDescent="0.15">
      <c r="A210" s="36"/>
      <c r="B210" s="37" t="e">
        <f>SUMIF(#REF!,A210,#REF!)</f>
        <v>#REF!</v>
      </c>
      <c r="C210" s="37" t="e">
        <f>SUMIF(#REF!,A210,#REF!)</f>
        <v>#REF!</v>
      </c>
      <c r="D210" s="37" t="e">
        <f>SUMIF(#REF!,A210,#REF!)</f>
        <v>#REF!</v>
      </c>
      <c r="E210" s="37" t="e">
        <f>SUMIF(#REF!,A210,#REF!)</f>
        <v>#REF!</v>
      </c>
    </row>
    <row r="211" spans="1:5" ht="17.100000000000001" customHeight="1" x14ac:dyDescent="0.15">
      <c r="A211" s="36"/>
      <c r="B211" s="37" t="e">
        <f>SUMIF(#REF!,A211,#REF!)</f>
        <v>#REF!</v>
      </c>
      <c r="C211" s="37" t="e">
        <f>SUMIF(#REF!,A211,#REF!)</f>
        <v>#REF!</v>
      </c>
      <c r="D211" s="37" t="e">
        <f>SUMIF(#REF!,A211,#REF!)</f>
        <v>#REF!</v>
      </c>
      <c r="E211" s="37" t="e">
        <f>SUMIF(#REF!,A211,#REF!)</f>
        <v>#REF!</v>
      </c>
    </row>
    <row r="212" spans="1:5" ht="17.100000000000001" customHeight="1" x14ac:dyDescent="0.15">
      <c r="A212" s="36"/>
      <c r="B212" s="37" t="e">
        <f>SUMIF(#REF!,A212,#REF!)</f>
        <v>#REF!</v>
      </c>
      <c r="C212" s="37" t="e">
        <f>SUMIF(#REF!,A212,#REF!)</f>
        <v>#REF!</v>
      </c>
      <c r="D212" s="37" t="e">
        <f>SUMIF(#REF!,A212,#REF!)</f>
        <v>#REF!</v>
      </c>
      <c r="E212" s="37" t="e">
        <f>SUMIF(#REF!,A212,#REF!)</f>
        <v>#REF!</v>
      </c>
    </row>
    <row r="213" spans="1:5" ht="17.100000000000001" customHeight="1" x14ac:dyDescent="0.15">
      <c r="A213" s="36"/>
      <c r="B213" s="37" t="e">
        <f>SUMIF(#REF!,A213,#REF!)</f>
        <v>#REF!</v>
      </c>
      <c r="C213" s="37" t="e">
        <f>SUMIF(#REF!,A213,#REF!)</f>
        <v>#REF!</v>
      </c>
      <c r="D213" s="37" t="e">
        <f>SUMIF(#REF!,A213,#REF!)</f>
        <v>#REF!</v>
      </c>
      <c r="E213" s="37" t="e">
        <f>SUMIF(#REF!,A213,#REF!)</f>
        <v>#REF!</v>
      </c>
    </row>
    <row r="214" spans="1:5" ht="17.100000000000001" customHeight="1" x14ac:dyDescent="0.15">
      <c r="A214" s="36"/>
      <c r="B214" s="37" t="e">
        <f>SUMIF(#REF!,A214,#REF!)</f>
        <v>#REF!</v>
      </c>
      <c r="C214" s="37" t="e">
        <f>SUMIF(#REF!,A214,#REF!)</f>
        <v>#REF!</v>
      </c>
      <c r="D214" s="37" t="e">
        <f>SUMIF(#REF!,A214,#REF!)</f>
        <v>#REF!</v>
      </c>
      <c r="E214" s="37" t="e">
        <f>SUMIF(#REF!,A214,#REF!)</f>
        <v>#REF!</v>
      </c>
    </row>
    <row r="215" spans="1:5" ht="17.100000000000001" customHeight="1" x14ac:dyDescent="0.15">
      <c r="A215" s="36"/>
      <c r="B215" s="37" t="e">
        <f>SUMIF(#REF!,A215,#REF!)</f>
        <v>#REF!</v>
      </c>
      <c r="C215" s="37" t="e">
        <f>SUMIF(#REF!,A215,#REF!)</f>
        <v>#REF!</v>
      </c>
      <c r="D215" s="37" t="e">
        <f>SUMIF(#REF!,A215,#REF!)</f>
        <v>#REF!</v>
      </c>
      <c r="E215" s="37" t="e">
        <f>SUMIF(#REF!,A215,#REF!)</f>
        <v>#REF!</v>
      </c>
    </row>
    <row r="216" spans="1:5" ht="17.100000000000001" customHeight="1" x14ac:dyDescent="0.15">
      <c r="A216" s="36"/>
      <c r="B216" s="37" t="e">
        <f>SUMIF(#REF!,A216,#REF!)</f>
        <v>#REF!</v>
      </c>
      <c r="C216" s="37" t="e">
        <f>SUMIF(#REF!,A216,#REF!)</f>
        <v>#REF!</v>
      </c>
      <c r="D216" s="37" t="e">
        <f>SUMIF(#REF!,A216,#REF!)</f>
        <v>#REF!</v>
      </c>
      <c r="E216" s="37" t="e">
        <f>SUMIF(#REF!,A216,#REF!)</f>
        <v>#REF!</v>
      </c>
    </row>
    <row r="217" spans="1:5" ht="17.100000000000001" customHeight="1" x14ac:dyDescent="0.15">
      <c r="A217" s="36"/>
      <c r="B217" s="37" t="e">
        <f>SUMIF(#REF!,A217,#REF!)</f>
        <v>#REF!</v>
      </c>
      <c r="C217" s="37" t="e">
        <f>SUMIF(#REF!,A217,#REF!)</f>
        <v>#REF!</v>
      </c>
      <c r="D217" s="37" t="e">
        <f>SUMIF(#REF!,A217,#REF!)</f>
        <v>#REF!</v>
      </c>
      <c r="E217" s="37" t="e">
        <f>SUMIF(#REF!,A217,#REF!)</f>
        <v>#REF!</v>
      </c>
    </row>
    <row r="218" spans="1:5" ht="17.100000000000001" customHeight="1" x14ac:dyDescent="0.15">
      <c r="A218" s="36"/>
      <c r="B218" s="37" t="e">
        <f>SUMIF(#REF!,A218,#REF!)</f>
        <v>#REF!</v>
      </c>
      <c r="C218" s="37" t="e">
        <f>SUMIF(#REF!,A218,#REF!)</f>
        <v>#REF!</v>
      </c>
      <c r="D218" s="37" t="e">
        <f>SUMIF(#REF!,A218,#REF!)</f>
        <v>#REF!</v>
      </c>
      <c r="E218" s="37" t="e">
        <f>SUMIF(#REF!,A218,#REF!)</f>
        <v>#REF!</v>
      </c>
    </row>
    <row r="219" spans="1:5" ht="17.100000000000001" customHeight="1" x14ac:dyDescent="0.15">
      <c r="A219" s="36"/>
      <c r="B219" s="37" t="e">
        <f>SUMIF(#REF!,A219,#REF!)</f>
        <v>#REF!</v>
      </c>
      <c r="C219" s="37" t="e">
        <f>SUMIF(#REF!,A219,#REF!)</f>
        <v>#REF!</v>
      </c>
      <c r="D219" s="37" t="e">
        <f>SUMIF(#REF!,A219,#REF!)</f>
        <v>#REF!</v>
      </c>
      <c r="E219" s="37" t="e">
        <f>SUMIF(#REF!,A219,#REF!)</f>
        <v>#REF!</v>
      </c>
    </row>
    <row r="220" spans="1:5" ht="17.100000000000001" customHeight="1" x14ac:dyDescent="0.15">
      <c r="A220" s="36"/>
      <c r="B220" s="37" t="e">
        <f>SUMIF(#REF!,A220,#REF!)</f>
        <v>#REF!</v>
      </c>
      <c r="C220" s="37" t="e">
        <f>SUMIF(#REF!,A220,#REF!)</f>
        <v>#REF!</v>
      </c>
      <c r="D220" s="37" t="e">
        <f>SUMIF(#REF!,A220,#REF!)</f>
        <v>#REF!</v>
      </c>
      <c r="E220" s="37" t="e">
        <f>SUMIF(#REF!,A220,#REF!)</f>
        <v>#REF!</v>
      </c>
    </row>
    <row r="221" spans="1:5" ht="17.100000000000001" customHeight="1" x14ac:dyDescent="0.15">
      <c r="A221" s="36"/>
      <c r="B221" s="37" t="e">
        <f>SUMIF(#REF!,A221,#REF!)</f>
        <v>#REF!</v>
      </c>
      <c r="C221" s="37" t="e">
        <f>SUMIF(#REF!,A221,#REF!)</f>
        <v>#REF!</v>
      </c>
      <c r="D221" s="37" t="e">
        <f>SUMIF(#REF!,A221,#REF!)</f>
        <v>#REF!</v>
      </c>
      <c r="E221" s="37" t="e">
        <f>SUMIF(#REF!,A221,#REF!)</f>
        <v>#REF!</v>
      </c>
    </row>
    <row r="222" spans="1:5" ht="17.100000000000001" customHeight="1" x14ac:dyDescent="0.15">
      <c r="A222" s="36"/>
      <c r="B222" s="37" t="e">
        <f>SUMIF(#REF!,A222,#REF!)</f>
        <v>#REF!</v>
      </c>
      <c r="C222" s="37" t="e">
        <f>SUMIF(#REF!,A222,#REF!)</f>
        <v>#REF!</v>
      </c>
      <c r="D222" s="37" t="e">
        <f>SUMIF(#REF!,A222,#REF!)</f>
        <v>#REF!</v>
      </c>
      <c r="E222" s="37" t="e">
        <f>SUMIF(#REF!,A222,#REF!)</f>
        <v>#REF!</v>
      </c>
    </row>
    <row r="223" spans="1:5" ht="17.100000000000001" customHeight="1" x14ac:dyDescent="0.15">
      <c r="A223" s="36"/>
      <c r="B223" s="37" t="e">
        <f>SUMIF(#REF!,A223,#REF!)</f>
        <v>#REF!</v>
      </c>
      <c r="C223" s="37" t="e">
        <f>SUMIF(#REF!,A223,#REF!)</f>
        <v>#REF!</v>
      </c>
      <c r="D223" s="37" t="e">
        <f>SUMIF(#REF!,A223,#REF!)</f>
        <v>#REF!</v>
      </c>
      <c r="E223" s="37" t="e">
        <f>SUMIF(#REF!,A223,#REF!)</f>
        <v>#REF!</v>
      </c>
    </row>
    <row r="224" spans="1:5" ht="17.100000000000001" customHeight="1" x14ac:dyDescent="0.15">
      <c r="A224" s="36"/>
      <c r="B224" s="37" t="e">
        <f>SUMIF(#REF!,A224,#REF!)</f>
        <v>#REF!</v>
      </c>
      <c r="C224" s="37" t="e">
        <f>SUMIF(#REF!,A224,#REF!)</f>
        <v>#REF!</v>
      </c>
      <c r="D224" s="37" t="e">
        <f>SUMIF(#REF!,A224,#REF!)</f>
        <v>#REF!</v>
      </c>
      <c r="E224" s="37" t="e">
        <f>SUMIF(#REF!,A224,#REF!)</f>
        <v>#REF!</v>
      </c>
    </row>
    <row r="225" spans="1:5" ht="17.100000000000001" customHeight="1" x14ac:dyDescent="0.15">
      <c r="A225" s="36"/>
      <c r="B225" s="37" t="e">
        <f>SUMIF(#REF!,A225,#REF!)</f>
        <v>#REF!</v>
      </c>
      <c r="C225" s="37" t="e">
        <f>SUMIF(#REF!,A225,#REF!)</f>
        <v>#REF!</v>
      </c>
      <c r="D225" s="37" t="e">
        <f>SUMIF(#REF!,A225,#REF!)</f>
        <v>#REF!</v>
      </c>
      <c r="E225" s="37" t="e">
        <f>SUMIF(#REF!,A225,#REF!)</f>
        <v>#REF!</v>
      </c>
    </row>
    <row r="226" spans="1:5" ht="17.100000000000001" customHeight="1" x14ac:dyDescent="0.15">
      <c r="A226" s="36"/>
      <c r="B226" s="37" t="e">
        <f>SUMIF(#REF!,A226,#REF!)</f>
        <v>#REF!</v>
      </c>
      <c r="C226" s="37" t="e">
        <f>SUMIF(#REF!,A226,#REF!)</f>
        <v>#REF!</v>
      </c>
      <c r="D226" s="37" t="e">
        <f>SUMIF(#REF!,A226,#REF!)</f>
        <v>#REF!</v>
      </c>
      <c r="E226" s="37" t="e">
        <f>SUMIF(#REF!,A226,#REF!)</f>
        <v>#REF!</v>
      </c>
    </row>
    <row r="227" spans="1:5" ht="17.100000000000001" customHeight="1" x14ac:dyDescent="0.15">
      <c r="A227" s="36"/>
      <c r="B227" s="37" t="e">
        <f>SUMIF(#REF!,A227,#REF!)</f>
        <v>#REF!</v>
      </c>
      <c r="C227" s="37" t="e">
        <f>SUMIF(#REF!,A227,#REF!)</f>
        <v>#REF!</v>
      </c>
      <c r="D227" s="37" t="e">
        <f>SUMIF(#REF!,A227,#REF!)</f>
        <v>#REF!</v>
      </c>
      <c r="E227" s="37" t="e">
        <f>SUMIF(#REF!,A227,#REF!)</f>
        <v>#REF!</v>
      </c>
    </row>
    <row r="228" spans="1:5" ht="17.100000000000001" customHeight="1" x14ac:dyDescent="0.15">
      <c r="A228" s="36"/>
      <c r="B228" s="37" t="e">
        <f>SUMIF(#REF!,A228,#REF!)</f>
        <v>#REF!</v>
      </c>
      <c r="C228" s="37" t="e">
        <f>SUMIF(#REF!,A228,#REF!)</f>
        <v>#REF!</v>
      </c>
      <c r="D228" s="37" t="e">
        <f>SUMIF(#REF!,A228,#REF!)</f>
        <v>#REF!</v>
      </c>
      <c r="E228" s="37" t="e">
        <f>SUMIF(#REF!,A228,#REF!)</f>
        <v>#REF!</v>
      </c>
    </row>
    <row r="229" spans="1:5" ht="17.100000000000001" customHeight="1" x14ac:dyDescent="0.15">
      <c r="A229" s="36"/>
      <c r="B229" s="37" t="e">
        <f>SUMIF(#REF!,A229,#REF!)</f>
        <v>#REF!</v>
      </c>
      <c r="C229" s="37" t="e">
        <f>SUMIF(#REF!,A229,#REF!)</f>
        <v>#REF!</v>
      </c>
      <c r="D229" s="37" t="e">
        <f>SUMIF(#REF!,A229,#REF!)</f>
        <v>#REF!</v>
      </c>
      <c r="E229" s="37" t="e">
        <f>SUMIF(#REF!,A229,#REF!)</f>
        <v>#REF!</v>
      </c>
    </row>
    <row r="230" spans="1:5" ht="17.100000000000001" customHeight="1" x14ac:dyDescent="0.15">
      <c r="A230" s="36"/>
      <c r="B230" s="37" t="e">
        <f>SUMIF(#REF!,A230,#REF!)</f>
        <v>#REF!</v>
      </c>
      <c r="C230" s="37" t="e">
        <f>SUMIF(#REF!,A230,#REF!)</f>
        <v>#REF!</v>
      </c>
      <c r="D230" s="37" t="e">
        <f>SUMIF(#REF!,A230,#REF!)</f>
        <v>#REF!</v>
      </c>
      <c r="E230" s="37" t="e">
        <f>SUMIF(#REF!,A230,#REF!)</f>
        <v>#REF!</v>
      </c>
    </row>
    <row r="231" spans="1:5" ht="17.100000000000001" customHeight="1" x14ac:dyDescent="0.15">
      <c r="A231" s="36"/>
      <c r="B231" s="37" t="e">
        <f>SUMIF(#REF!,A231,#REF!)</f>
        <v>#REF!</v>
      </c>
      <c r="C231" s="37" t="e">
        <f>SUMIF(#REF!,A231,#REF!)</f>
        <v>#REF!</v>
      </c>
      <c r="D231" s="37" t="e">
        <f>SUMIF(#REF!,A231,#REF!)</f>
        <v>#REF!</v>
      </c>
      <c r="E231" s="37" t="e">
        <f>SUMIF(#REF!,A231,#REF!)</f>
        <v>#REF!</v>
      </c>
    </row>
    <row r="232" spans="1:5" ht="17.100000000000001" customHeight="1" x14ac:dyDescent="0.15">
      <c r="A232" s="36"/>
      <c r="B232" s="37" t="e">
        <f>SUMIF(#REF!,A232,#REF!)</f>
        <v>#REF!</v>
      </c>
      <c r="C232" s="37" t="e">
        <f>SUMIF(#REF!,A232,#REF!)</f>
        <v>#REF!</v>
      </c>
      <c r="D232" s="37" t="e">
        <f>SUMIF(#REF!,A232,#REF!)</f>
        <v>#REF!</v>
      </c>
      <c r="E232" s="37" t="e">
        <f>SUMIF(#REF!,A232,#REF!)</f>
        <v>#REF!</v>
      </c>
    </row>
    <row r="233" spans="1:5" ht="17.100000000000001" customHeight="1" x14ac:dyDescent="0.15">
      <c r="A233" s="36"/>
      <c r="B233" s="37" t="e">
        <f>SUMIF(#REF!,A233,#REF!)</f>
        <v>#REF!</v>
      </c>
      <c r="C233" s="37" t="e">
        <f>SUMIF(#REF!,A233,#REF!)</f>
        <v>#REF!</v>
      </c>
      <c r="D233" s="37" t="e">
        <f>SUMIF(#REF!,A233,#REF!)</f>
        <v>#REF!</v>
      </c>
      <c r="E233" s="37" t="e">
        <f>SUMIF(#REF!,A233,#REF!)</f>
        <v>#REF!</v>
      </c>
    </row>
    <row r="234" spans="1:5" ht="17.100000000000001" customHeight="1" x14ac:dyDescent="0.15">
      <c r="A234" s="36"/>
      <c r="B234" s="37" t="e">
        <f>SUMIF(#REF!,A234,#REF!)</f>
        <v>#REF!</v>
      </c>
      <c r="C234" s="37" t="e">
        <f>SUMIF(#REF!,A234,#REF!)</f>
        <v>#REF!</v>
      </c>
      <c r="D234" s="37" t="e">
        <f>SUMIF(#REF!,A234,#REF!)</f>
        <v>#REF!</v>
      </c>
      <c r="E234" s="37" t="e">
        <f>SUMIF(#REF!,A234,#REF!)</f>
        <v>#REF!</v>
      </c>
    </row>
    <row r="235" spans="1:5" ht="17.100000000000001" customHeight="1" x14ac:dyDescent="0.15">
      <c r="A235" s="36"/>
      <c r="B235" s="37" t="e">
        <f>SUMIF(#REF!,A235,#REF!)</f>
        <v>#REF!</v>
      </c>
      <c r="C235" s="37" t="e">
        <f>SUMIF(#REF!,A235,#REF!)</f>
        <v>#REF!</v>
      </c>
      <c r="D235" s="37" t="e">
        <f>SUMIF(#REF!,A235,#REF!)</f>
        <v>#REF!</v>
      </c>
      <c r="E235" s="37" t="e">
        <f>SUMIF(#REF!,A235,#REF!)</f>
        <v>#REF!</v>
      </c>
    </row>
    <row r="236" spans="1:5" ht="17.100000000000001" customHeight="1" x14ac:dyDescent="0.15">
      <c r="A236" s="36"/>
      <c r="B236" s="37" t="e">
        <f>SUMIF(#REF!,A236,#REF!)</f>
        <v>#REF!</v>
      </c>
      <c r="C236" s="37" t="e">
        <f>SUMIF(#REF!,A236,#REF!)</f>
        <v>#REF!</v>
      </c>
      <c r="D236" s="37" t="e">
        <f>SUMIF(#REF!,A236,#REF!)</f>
        <v>#REF!</v>
      </c>
      <c r="E236" s="37" t="e">
        <f>SUMIF(#REF!,A236,#REF!)</f>
        <v>#REF!</v>
      </c>
    </row>
    <row r="237" spans="1:5" ht="17.100000000000001" customHeight="1" x14ac:dyDescent="0.15">
      <c r="A237" s="36"/>
      <c r="B237" s="37" t="e">
        <f>SUMIF(#REF!,A237,#REF!)</f>
        <v>#REF!</v>
      </c>
      <c r="C237" s="37" t="e">
        <f>SUMIF(#REF!,A237,#REF!)</f>
        <v>#REF!</v>
      </c>
      <c r="D237" s="37" t="e">
        <f>SUMIF(#REF!,A237,#REF!)</f>
        <v>#REF!</v>
      </c>
      <c r="E237" s="37" t="e">
        <f>SUMIF(#REF!,A237,#REF!)</f>
        <v>#REF!</v>
      </c>
    </row>
    <row r="238" spans="1:5" ht="17.100000000000001" customHeight="1" x14ac:dyDescent="0.15">
      <c r="A238" s="36"/>
      <c r="B238" s="37" t="e">
        <f>SUMIF(#REF!,A238,#REF!)</f>
        <v>#REF!</v>
      </c>
      <c r="C238" s="37" t="e">
        <f>SUMIF(#REF!,A238,#REF!)</f>
        <v>#REF!</v>
      </c>
      <c r="D238" s="37" t="e">
        <f>SUMIF(#REF!,A238,#REF!)</f>
        <v>#REF!</v>
      </c>
      <c r="E238" s="37" t="e">
        <f>SUMIF(#REF!,A238,#REF!)</f>
        <v>#REF!</v>
      </c>
    </row>
    <row r="239" spans="1:5" ht="17.100000000000001" customHeight="1" x14ac:dyDescent="0.15">
      <c r="A239" s="36"/>
      <c r="B239" s="37" t="e">
        <f>SUMIF(#REF!,A239,#REF!)</f>
        <v>#REF!</v>
      </c>
      <c r="C239" s="37" t="e">
        <f>SUMIF(#REF!,A239,#REF!)</f>
        <v>#REF!</v>
      </c>
      <c r="D239" s="37" t="e">
        <f>SUMIF(#REF!,A239,#REF!)</f>
        <v>#REF!</v>
      </c>
      <c r="E239" s="37" t="e">
        <f>SUMIF(#REF!,A239,#REF!)</f>
        <v>#REF!</v>
      </c>
    </row>
    <row r="240" spans="1:5" ht="17.100000000000001" customHeight="1" x14ac:dyDescent="0.15">
      <c r="A240" s="36"/>
      <c r="B240" s="37" t="e">
        <f>SUMIF(#REF!,A240,#REF!)</f>
        <v>#REF!</v>
      </c>
      <c r="C240" s="37" t="e">
        <f>SUMIF(#REF!,A240,#REF!)</f>
        <v>#REF!</v>
      </c>
      <c r="D240" s="37" t="e">
        <f>SUMIF(#REF!,A240,#REF!)</f>
        <v>#REF!</v>
      </c>
      <c r="E240" s="37" t="e">
        <f>SUMIF(#REF!,A240,#REF!)</f>
        <v>#REF!</v>
      </c>
    </row>
    <row r="241" spans="1:5" ht="17.100000000000001" customHeight="1" x14ac:dyDescent="0.15">
      <c r="A241" s="36"/>
      <c r="B241" s="37" t="e">
        <f>SUMIF(#REF!,A241,#REF!)</f>
        <v>#REF!</v>
      </c>
      <c r="C241" s="37" t="e">
        <f>SUMIF(#REF!,A241,#REF!)</f>
        <v>#REF!</v>
      </c>
      <c r="D241" s="37" t="e">
        <f>SUMIF(#REF!,A241,#REF!)</f>
        <v>#REF!</v>
      </c>
      <c r="E241" s="37" t="e">
        <f>SUMIF(#REF!,A241,#REF!)</f>
        <v>#REF!</v>
      </c>
    </row>
    <row r="242" spans="1:5" ht="17.100000000000001" customHeight="1" x14ac:dyDescent="0.15">
      <c r="A242" s="36"/>
      <c r="B242" s="37" t="e">
        <f>SUMIF(#REF!,A242,#REF!)</f>
        <v>#REF!</v>
      </c>
      <c r="C242" s="37" t="e">
        <f>SUMIF(#REF!,A242,#REF!)</f>
        <v>#REF!</v>
      </c>
      <c r="D242" s="37" t="e">
        <f>SUMIF(#REF!,A242,#REF!)</f>
        <v>#REF!</v>
      </c>
      <c r="E242" s="37" t="e">
        <f>SUMIF(#REF!,A242,#REF!)</f>
        <v>#REF!</v>
      </c>
    </row>
    <row r="243" spans="1:5" ht="17.100000000000001" customHeight="1" x14ac:dyDescent="0.15">
      <c r="A243" s="36"/>
      <c r="B243" s="37" t="e">
        <f>SUMIF(#REF!,A243,#REF!)</f>
        <v>#REF!</v>
      </c>
      <c r="C243" s="37" t="e">
        <f>SUMIF(#REF!,A243,#REF!)</f>
        <v>#REF!</v>
      </c>
      <c r="D243" s="37" t="e">
        <f>SUMIF(#REF!,A243,#REF!)</f>
        <v>#REF!</v>
      </c>
      <c r="E243" s="37" t="e">
        <f>SUMIF(#REF!,A243,#REF!)</f>
        <v>#REF!</v>
      </c>
    </row>
    <row r="244" spans="1:5" ht="17.100000000000001" customHeight="1" x14ac:dyDescent="0.15">
      <c r="A244" s="36"/>
      <c r="B244" s="37" t="e">
        <f>SUMIF(#REF!,A244,#REF!)</f>
        <v>#REF!</v>
      </c>
      <c r="C244" s="37" t="e">
        <f>SUMIF(#REF!,A244,#REF!)</f>
        <v>#REF!</v>
      </c>
      <c r="D244" s="37" t="e">
        <f>SUMIF(#REF!,A244,#REF!)</f>
        <v>#REF!</v>
      </c>
      <c r="E244" s="37" t="e">
        <f>SUMIF(#REF!,A244,#REF!)</f>
        <v>#REF!</v>
      </c>
    </row>
    <row r="245" spans="1:5" ht="17.100000000000001" customHeight="1" x14ac:dyDescent="0.15">
      <c r="A245" s="36"/>
      <c r="B245" s="37" t="e">
        <f>SUMIF(#REF!,A245,#REF!)</f>
        <v>#REF!</v>
      </c>
      <c r="C245" s="37" t="e">
        <f>SUMIF(#REF!,A245,#REF!)</f>
        <v>#REF!</v>
      </c>
      <c r="D245" s="37" t="e">
        <f>SUMIF(#REF!,A245,#REF!)</f>
        <v>#REF!</v>
      </c>
      <c r="E245" s="37" t="e">
        <f>SUMIF(#REF!,A245,#REF!)</f>
        <v>#REF!</v>
      </c>
    </row>
    <row r="246" spans="1:5" ht="17.100000000000001" customHeight="1" x14ac:dyDescent="0.15">
      <c r="A246" s="36"/>
      <c r="B246" s="37" t="e">
        <f>SUMIF(#REF!,A246,#REF!)</f>
        <v>#REF!</v>
      </c>
      <c r="C246" s="37" t="e">
        <f>SUMIF(#REF!,A246,#REF!)</f>
        <v>#REF!</v>
      </c>
      <c r="D246" s="37" t="e">
        <f>SUMIF(#REF!,A246,#REF!)</f>
        <v>#REF!</v>
      </c>
      <c r="E246" s="37" t="e">
        <f>SUMIF(#REF!,A246,#REF!)</f>
        <v>#REF!</v>
      </c>
    </row>
    <row r="247" spans="1:5" ht="17.100000000000001" customHeight="1" x14ac:dyDescent="0.15">
      <c r="A247" s="36"/>
      <c r="B247" s="37" t="e">
        <f>SUMIF(#REF!,A247,#REF!)</f>
        <v>#REF!</v>
      </c>
      <c r="C247" s="37" t="e">
        <f>SUMIF(#REF!,A247,#REF!)</f>
        <v>#REF!</v>
      </c>
      <c r="D247" s="37" t="e">
        <f>SUMIF(#REF!,A247,#REF!)</f>
        <v>#REF!</v>
      </c>
      <c r="E247" s="37" t="e">
        <f>SUMIF(#REF!,A247,#REF!)</f>
        <v>#REF!</v>
      </c>
    </row>
    <row r="248" spans="1:5" ht="17.100000000000001" customHeight="1" x14ac:dyDescent="0.15">
      <c r="A248" s="36"/>
      <c r="B248" s="37" t="e">
        <f>SUMIF(#REF!,A248,#REF!)</f>
        <v>#REF!</v>
      </c>
      <c r="C248" s="37" t="e">
        <f>SUMIF(#REF!,A248,#REF!)</f>
        <v>#REF!</v>
      </c>
      <c r="D248" s="37" t="e">
        <f>SUMIF(#REF!,A248,#REF!)</f>
        <v>#REF!</v>
      </c>
      <c r="E248" s="37" t="e">
        <f>SUMIF(#REF!,A248,#REF!)</f>
        <v>#REF!</v>
      </c>
    </row>
    <row r="249" spans="1:5" ht="17.100000000000001" customHeight="1" x14ac:dyDescent="0.15">
      <c r="A249" s="36"/>
      <c r="B249" s="37" t="e">
        <f>SUMIF(#REF!,A249,#REF!)</f>
        <v>#REF!</v>
      </c>
      <c r="C249" s="37" t="e">
        <f>SUMIF(#REF!,A249,#REF!)</f>
        <v>#REF!</v>
      </c>
      <c r="D249" s="37" t="e">
        <f>SUMIF(#REF!,A249,#REF!)</f>
        <v>#REF!</v>
      </c>
      <c r="E249" s="37" t="e">
        <f>SUMIF(#REF!,A249,#REF!)</f>
        <v>#REF!</v>
      </c>
    </row>
    <row r="250" spans="1:5" ht="17.100000000000001" customHeight="1" x14ac:dyDescent="0.15">
      <c r="A250" s="36"/>
      <c r="B250" s="37" t="e">
        <f>SUMIF(#REF!,A250,#REF!)</f>
        <v>#REF!</v>
      </c>
      <c r="C250" s="37" t="e">
        <f>SUMIF(#REF!,A250,#REF!)</f>
        <v>#REF!</v>
      </c>
      <c r="D250" s="37" t="e">
        <f>SUMIF(#REF!,A250,#REF!)</f>
        <v>#REF!</v>
      </c>
      <c r="E250" s="37" t="e">
        <f>SUMIF(#REF!,A250,#REF!)</f>
        <v>#REF!</v>
      </c>
    </row>
    <row r="251" spans="1:5" ht="17.100000000000001" customHeight="1" x14ac:dyDescent="0.15">
      <c r="A251" s="36"/>
      <c r="B251" s="37" t="e">
        <f>SUMIF(#REF!,A251,#REF!)</f>
        <v>#REF!</v>
      </c>
      <c r="C251" s="37" t="e">
        <f>SUMIF(#REF!,A251,#REF!)</f>
        <v>#REF!</v>
      </c>
      <c r="D251" s="37" t="e">
        <f>SUMIF(#REF!,A251,#REF!)</f>
        <v>#REF!</v>
      </c>
      <c r="E251" s="37" t="e">
        <f>SUMIF(#REF!,A251,#REF!)</f>
        <v>#REF!</v>
      </c>
    </row>
    <row r="252" spans="1:5" ht="17.100000000000001" customHeight="1" x14ac:dyDescent="0.15">
      <c r="A252" s="36"/>
      <c r="B252" s="37" t="e">
        <f>SUMIF(#REF!,A252,#REF!)</f>
        <v>#REF!</v>
      </c>
      <c r="C252" s="37" t="e">
        <f>SUMIF(#REF!,A252,#REF!)</f>
        <v>#REF!</v>
      </c>
      <c r="D252" s="37" t="e">
        <f>SUMIF(#REF!,A252,#REF!)</f>
        <v>#REF!</v>
      </c>
      <c r="E252" s="37" t="e">
        <f>SUMIF(#REF!,A252,#REF!)</f>
        <v>#REF!</v>
      </c>
    </row>
    <row r="253" spans="1:5" ht="17.100000000000001" customHeight="1" x14ac:dyDescent="0.15">
      <c r="A253" s="36"/>
      <c r="B253" s="37" t="e">
        <f>SUMIF(#REF!,A253,#REF!)</f>
        <v>#REF!</v>
      </c>
      <c r="C253" s="37" t="e">
        <f>SUMIF(#REF!,A253,#REF!)</f>
        <v>#REF!</v>
      </c>
      <c r="D253" s="37" t="e">
        <f>SUMIF(#REF!,A253,#REF!)</f>
        <v>#REF!</v>
      </c>
      <c r="E253" s="37" t="e">
        <f>SUMIF(#REF!,A253,#REF!)</f>
        <v>#REF!</v>
      </c>
    </row>
    <row r="254" spans="1:5" ht="17.100000000000001" customHeight="1" x14ac:dyDescent="0.15">
      <c r="A254" s="36"/>
      <c r="B254" s="37" t="e">
        <f>SUMIF(#REF!,A254,#REF!)</f>
        <v>#REF!</v>
      </c>
      <c r="C254" s="37" t="e">
        <f>SUMIF(#REF!,A254,#REF!)</f>
        <v>#REF!</v>
      </c>
      <c r="D254" s="37" t="e">
        <f>SUMIF(#REF!,A254,#REF!)</f>
        <v>#REF!</v>
      </c>
      <c r="E254" s="37" t="e">
        <f>SUMIF(#REF!,A254,#REF!)</f>
        <v>#REF!</v>
      </c>
    </row>
    <row r="255" spans="1:5" ht="17.100000000000001" customHeight="1" x14ac:dyDescent="0.15">
      <c r="A255" s="36"/>
      <c r="B255" s="37" t="e">
        <f>SUMIF(#REF!,A255,#REF!)</f>
        <v>#REF!</v>
      </c>
      <c r="C255" s="37" t="e">
        <f>SUMIF(#REF!,A255,#REF!)</f>
        <v>#REF!</v>
      </c>
      <c r="D255" s="37" t="e">
        <f>SUMIF(#REF!,A255,#REF!)</f>
        <v>#REF!</v>
      </c>
      <c r="E255" s="37" t="e">
        <f>SUMIF(#REF!,A255,#REF!)</f>
        <v>#REF!</v>
      </c>
    </row>
    <row r="256" spans="1:5" ht="17.100000000000001" customHeight="1" x14ac:dyDescent="0.15">
      <c r="A256" s="36"/>
      <c r="B256" s="37" t="e">
        <f>SUMIF(#REF!,A256,#REF!)</f>
        <v>#REF!</v>
      </c>
      <c r="C256" s="37" t="e">
        <f>SUMIF(#REF!,A256,#REF!)</f>
        <v>#REF!</v>
      </c>
      <c r="D256" s="37" t="e">
        <f>SUMIF(#REF!,A256,#REF!)</f>
        <v>#REF!</v>
      </c>
      <c r="E256" s="37" t="e">
        <f>SUMIF(#REF!,A256,#REF!)</f>
        <v>#REF!</v>
      </c>
    </row>
    <row r="257" spans="1:5" ht="17.100000000000001" customHeight="1" x14ac:dyDescent="0.15">
      <c r="A257" s="36"/>
      <c r="B257" s="37" t="e">
        <f>SUMIF(#REF!,A257,#REF!)</f>
        <v>#REF!</v>
      </c>
      <c r="C257" s="37" t="e">
        <f>SUMIF(#REF!,A257,#REF!)</f>
        <v>#REF!</v>
      </c>
      <c r="D257" s="37" t="e">
        <f>SUMIF(#REF!,A257,#REF!)</f>
        <v>#REF!</v>
      </c>
      <c r="E257" s="37" t="e">
        <f>SUMIF(#REF!,A257,#REF!)</f>
        <v>#REF!</v>
      </c>
    </row>
    <row r="258" spans="1:5" ht="17.100000000000001" customHeight="1" x14ac:dyDescent="0.15">
      <c r="A258" s="36"/>
      <c r="B258" s="37" t="e">
        <f>SUMIF(#REF!,A258,#REF!)</f>
        <v>#REF!</v>
      </c>
      <c r="C258" s="37" t="e">
        <f>SUMIF(#REF!,A258,#REF!)</f>
        <v>#REF!</v>
      </c>
      <c r="D258" s="37" t="e">
        <f>SUMIF(#REF!,A258,#REF!)</f>
        <v>#REF!</v>
      </c>
      <c r="E258" s="37" t="e">
        <f>SUMIF(#REF!,A258,#REF!)</f>
        <v>#REF!</v>
      </c>
    </row>
    <row r="259" spans="1:5" ht="17.100000000000001" customHeight="1" x14ac:dyDescent="0.15">
      <c r="A259" s="36"/>
      <c r="B259" s="37" t="e">
        <f>SUMIF(#REF!,A259,#REF!)</f>
        <v>#REF!</v>
      </c>
      <c r="C259" s="37" t="e">
        <f>SUMIF(#REF!,A259,#REF!)</f>
        <v>#REF!</v>
      </c>
      <c r="D259" s="37" t="e">
        <f>SUMIF(#REF!,A259,#REF!)</f>
        <v>#REF!</v>
      </c>
      <c r="E259" s="37" t="e">
        <f>SUMIF(#REF!,A259,#REF!)</f>
        <v>#REF!</v>
      </c>
    </row>
    <row r="260" spans="1:5" ht="17.100000000000001" customHeight="1" x14ac:dyDescent="0.15">
      <c r="A260" s="36"/>
      <c r="B260" s="37" t="e">
        <f>SUMIF(#REF!,A260,#REF!)</f>
        <v>#REF!</v>
      </c>
      <c r="C260" s="37" t="e">
        <f>SUMIF(#REF!,A260,#REF!)</f>
        <v>#REF!</v>
      </c>
      <c r="D260" s="37" t="e">
        <f>SUMIF(#REF!,A260,#REF!)</f>
        <v>#REF!</v>
      </c>
      <c r="E260" s="37" t="e">
        <f>SUMIF(#REF!,A260,#REF!)</f>
        <v>#REF!</v>
      </c>
    </row>
    <row r="261" spans="1:5" ht="17.100000000000001" customHeight="1" x14ac:dyDescent="0.15">
      <c r="A261" s="36"/>
      <c r="B261" s="37" t="e">
        <f>SUMIF(#REF!,A261,#REF!)</f>
        <v>#REF!</v>
      </c>
      <c r="C261" s="37" t="e">
        <f>SUMIF(#REF!,A261,#REF!)</f>
        <v>#REF!</v>
      </c>
      <c r="D261" s="37" t="e">
        <f>SUMIF(#REF!,A261,#REF!)</f>
        <v>#REF!</v>
      </c>
      <c r="E261" s="37" t="e">
        <f>SUMIF(#REF!,A261,#REF!)</f>
        <v>#REF!</v>
      </c>
    </row>
    <row r="262" spans="1:5" ht="17.100000000000001" customHeight="1" x14ac:dyDescent="0.15">
      <c r="A262" s="36"/>
      <c r="B262" s="37" t="e">
        <f>SUMIF(#REF!,A262,#REF!)</f>
        <v>#REF!</v>
      </c>
      <c r="C262" s="37" t="e">
        <f>SUMIF(#REF!,A262,#REF!)</f>
        <v>#REF!</v>
      </c>
      <c r="D262" s="37" t="e">
        <f>SUMIF(#REF!,A262,#REF!)</f>
        <v>#REF!</v>
      </c>
      <c r="E262" s="37" t="e">
        <f>SUMIF(#REF!,A262,#REF!)</f>
        <v>#REF!</v>
      </c>
    </row>
    <row r="263" spans="1:5" ht="17.100000000000001" customHeight="1" x14ac:dyDescent="0.15">
      <c r="A263" s="36"/>
      <c r="B263" s="37" t="e">
        <f>SUMIF(#REF!,A263,#REF!)</f>
        <v>#REF!</v>
      </c>
      <c r="C263" s="37" t="e">
        <f>SUMIF(#REF!,A263,#REF!)</f>
        <v>#REF!</v>
      </c>
      <c r="D263" s="37" t="e">
        <f>SUMIF(#REF!,A263,#REF!)</f>
        <v>#REF!</v>
      </c>
      <c r="E263" s="37" t="e">
        <f>SUMIF(#REF!,A263,#REF!)</f>
        <v>#REF!</v>
      </c>
    </row>
    <row r="264" spans="1:5" ht="17.100000000000001" customHeight="1" x14ac:dyDescent="0.15">
      <c r="A264" s="36"/>
      <c r="B264" s="37" t="e">
        <f>SUMIF(#REF!,A264,#REF!)</f>
        <v>#REF!</v>
      </c>
      <c r="C264" s="37" t="e">
        <f>SUMIF(#REF!,A264,#REF!)</f>
        <v>#REF!</v>
      </c>
      <c r="D264" s="37" t="e">
        <f>SUMIF(#REF!,A264,#REF!)</f>
        <v>#REF!</v>
      </c>
      <c r="E264" s="37" t="e">
        <f>SUMIF(#REF!,A264,#REF!)</f>
        <v>#REF!</v>
      </c>
    </row>
    <row r="265" spans="1:5" ht="17.100000000000001" customHeight="1" x14ac:dyDescent="0.15">
      <c r="A265" s="36"/>
      <c r="B265" s="37" t="e">
        <f>SUMIF(#REF!,A265,#REF!)</f>
        <v>#REF!</v>
      </c>
      <c r="C265" s="37" t="e">
        <f>SUMIF(#REF!,A265,#REF!)</f>
        <v>#REF!</v>
      </c>
      <c r="D265" s="37" t="e">
        <f>SUMIF(#REF!,A265,#REF!)</f>
        <v>#REF!</v>
      </c>
      <c r="E265" s="37" t="e">
        <f>SUMIF(#REF!,A265,#REF!)</f>
        <v>#REF!</v>
      </c>
    </row>
    <row r="266" spans="1:5" ht="17.100000000000001" customHeight="1" x14ac:dyDescent="0.15">
      <c r="A266" s="36"/>
      <c r="B266" s="37" t="e">
        <f>SUMIF(#REF!,A266,#REF!)</f>
        <v>#REF!</v>
      </c>
      <c r="C266" s="37" t="e">
        <f>SUMIF(#REF!,A266,#REF!)</f>
        <v>#REF!</v>
      </c>
      <c r="D266" s="37" t="e">
        <f>SUMIF(#REF!,A266,#REF!)</f>
        <v>#REF!</v>
      </c>
      <c r="E266" s="37" t="e">
        <f>SUMIF(#REF!,A266,#REF!)</f>
        <v>#REF!</v>
      </c>
    </row>
    <row r="267" spans="1:5" ht="17.100000000000001" customHeight="1" x14ac:dyDescent="0.15">
      <c r="A267" s="36"/>
      <c r="B267" s="37" t="e">
        <f>SUMIF(#REF!,A267,#REF!)</f>
        <v>#REF!</v>
      </c>
      <c r="C267" s="37" t="e">
        <f>SUMIF(#REF!,A267,#REF!)</f>
        <v>#REF!</v>
      </c>
      <c r="D267" s="37" t="e">
        <f>SUMIF(#REF!,A267,#REF!)</f>
        <v>#REF!</v>
      </c>
      <c r="E267" s="37" t="e">
        <f>SUMIF(#REF!,A267,#REF!)</f>
        <v>#REF!</v>
      </c>
    </row>
    <row r="268" spans="1:5" ht="17.100000000000001" customHeight="1" x14ac:dyDescent="0.15">
      <c r="A268" s="36"/>
      <c r="B268" s="37" t="e">
        <f>SUMIF(#REF!,A268,#REF!)</f>
        <v>#REF!</v>
      </c>
      <c r="C268" s="37" t="e">
        <f>SUMIF(#REF!,A268,#REF!)</f>
        <v>#REF!</v>
      </c>
      <c r="D268" s="37" t="e">
        <f>SUMIF(#REF!,A268,#REF!)</f>
        <v>#REF!</v>
      </c>
      <c r="E268" s="37" t="e">
        <f>SUMIF(#REF!,A268,#REF!)</f>
        <v>#REF!</v>
      </c>
    </row>
    <row r="269" spans="1:5" ht="17.100000000000001" customHeight="1" x14ac:dyDescent="0.15">
      <c r="A269" s="36"/>
      <c r="B269" s="37" t="e">
        <f>SUMIF(#REF!,A269,#REF!)</f>
        <v>#REF!</v>
      </c>
      <c r="C269" s="37" t="e">
        <f>SUMIF(#REF!,A269,#REF!)</f>
        <v>#REF!</v>
      </c>
      <c r="D269" s="37" t="e">
        <f>SUMIF(#REF!,A269,#REF!)</f>
        <v>#REF!</v>
      </c>
      <c r="E269" s="37" t="e">
        <f>SUMIF(#REF!,A269,#REF!)</f>
        <v>#REF!</v>
      </c>
    </row>
    <row r="270" spans="1:5" ht="17.100000000000001" customHeight="1" x14ac:dyDescent="0.15">
      <c r="A270" s="36"/>
      <c r="B270" s="37" t="e">
        <f>SUMIF(#REF!,A270,#REF!)</f>
        <v>#REF!</v>
      </c>
      <c r="C270" s="37" t="e">
        <f>SUMIF(#REF!,A270,#REF!)</f>
        <v>#REF!</v>
      </c>
      <c r="D270" s="37" t="e">
        <f>SUMIF(#REF!,A270,#REF!)</f>
        <v>#REF!</v>
      </c>
      <c r="E270" s="37" t="e">
        <f>SUMIF(#REF!,A270,#REF!)</f>
        <v>#REF!</v>
      </c>
    </row>
    <row r="271" spans="1:5" ht="17.100000000000001" customHeight="1" x14ac:dyDescent="0.15">
      <c r="A271" s="36"/>
      <c r="B271" s="37" t="e">
        <f>SUMIF(#REF!,A271,#REF!)</f>
        <v>#REF!</v>
      </c>
      <c r="C271" s="37" t="e">
        <f>SUMIF(#REF!,A271,#REF!)</f>
        <v>#REF!</v>
      </c>
      <c r="D271" s="37" t="e">
        <f>SUMIF(#REF!,A271,#REF!)</f>
        <v>#REF!</v>
      </c>
      <c r="E271" s="37" t="e">
        <f>SUMIF(#REF!,A271,#REF!)</f>
        <v>#REF!</v>
      </c>
    </row>
    <row r="272" spans="1:5" ht="17.100000000000001" customHeight="1" x14ac:dyDescent="0.15">
      <c r="A272" s="36"/>
      <c r="B272" s="37" t="e">
        <f>SUMIF(#REF!,A272,#REF!)</f>
        <v>#REF!</v>
      </c>
      <c r="C272" s="37" t="e">
        <f>SUMIF(#REF!,A272,#REF!)</f>
        <v>#REF!</v>
      </c>
      <c r="D272" s="37" t="e">
        <f>SUMIF(#REF!,A272,#REF!)</f>
        <v>#REF!</v>
      </c>
      <c r="E272" s="37" t="e">
        <f>SUMIF(#REF!,A272,#REF!)</f>
        <v>#REF!</v>
      </c>
    </row>
    <row r="273" spans="1:5" ht="17.100000000000001" customHeight="1" x14ac:dyDescent="0.15">
      <c r="A273" s="36"/>
      <c r="B273" s="37" t="e">
        <f>SUMIF(#REF!,A273,#REF!)</f>
        <v>#REF!</v>
      </c>
      <c r="C273" s="37" t="e">
        <f>SUMIF(#REF!,A273,#REF!)</f>
        <v>#REF!</v>
      </c>
      <c r="D273" s="37" t="e">
        <f>SUMIF(#REF!,A273,#REF!)</f>
        <v>#REF!</v>
      </c>
      <c r="E273" s="37" t="e">
        <f>SUMIF(#REF!,A273,#REF!)</f>
        <v>#REF!</v>
      </c>
    </row>
    <row r="274" spans="1:5" ht="17.100000000000001" customHeight="1" x14ac:dyDescent="0.15">
      <c r="A274" s="36"/>
      <c r="B274" s="37" t="e">
        <f>SUMIF(#REF!,A274,#REF!)</f>
        <v>#REF!</v>
      </c>
      <c r="C274" s="37" t="e">
        <f>SUMIF(#REF!,A274,#REF!)</f>
        <v>#REF!</v>
      </c>
      <c r="D274" s="37" t="e">
        <f>SUMIF(#REF!,A274,#REF!)</f>
        <v>#REF!</v>
      </c>
      <c r="E274" s="37" t="e">
        <f>SUMIF(#REF!,A274,#REF!)</f>
        <v>#REF!</v>
      </c>
    </row>
    <row r="275" spans="1:5" ht="17.100000000000001" customHeight="1" x14ac:dyDescent="0.15">
      <c r="A275" s="36"/>
      <c r="B275" s="37" t="e">
        <f>SUMIF(#REF!,A275,#REF!)</f>
        <v>#REF!</v>
      </c>
      <c r="C275" s="37" t="e">
        <f>SUMIF(#REF!,A275,#REF!)</f>
        <v>#REF!</v>
      </c>
      <c r="D275" s="37" t="e">
        <f>SUMIF(#REF!,A275,#REF!)</f>
        <v>#REF!</v>
      </c>
      <c r="E275" s="37" t="e">
        <f>SUMIF(#REF!,A275,#REF!)</f>
        <v>#REF!</v>
      </c>
    </row>
    <row r="276" spans="1:5" ht="17.100000000000001" customHeight="1" x14ac:dyDescent="0.15">
      <c r="A276" s="36"/>
      <c r="B276" s="37" t="e">
        <f>SUMIF(#REF!,A276,#REF!)</f>
        <v>#REF!</v>
      </c>
      <c r="C276" s="37" t="e">
        <f>SUMIF(#REF!,A276,#REF!)</f>
        <v>#REF!</v>
      </c>
      <c r="D276" s="37" t="e">
        <f>SUMIF(#REF!,A276,#REF!)</f>
        <v>#REF!</v>
      </c>
      <c r="E276" s="37" t="e">
        <f>SUMIF(#REF!,A276,#REF!)</f>
        <v>#REF!</v>
      </c>
    </row>
    <row r="277" spans="1:5" ht="17.100000000000001" customHeight="1" x14ac:dyDescent="0.15">
      <c r="A277" s="36"/>
      <c r="B277" s="37" t="e">
        <f>SUMIF(#REF!,A277,#REF!)</f>
        <v>#REF!</v>
      </c>
      <c r="C277" s="37" t="e">
        <f>SUMIF(#REF!,A277,#REF!)</f>
        <v>#REF!</v>
      </c>
      <c r="D277" s="37" t="e">
        <f>SUMIF(#REF!,A277,#REF!)</f>
        <v>#REF!</v>
      </c>
      <c r="E277" s="37" t="e">
        <f>SUMIF(#REF!,A277,#REF!)</f>
        <v>#REF!</v>
      </c>
    </row>
    <row r="278" spans="1:5" ht="17.100000000000001" customHeight="1" x14ac:dyDescent="0.15">
      <c r="A278" s="36"/>
      <c r="B278" s="37" t="e">
        <f>SUMIF(#REF!,A278,#REF!)</f>
        <v>#REF!</v>
      </c>
      <c r="C278" s="37" t="e">
        <f>SUMIF(#REF!,A278,#REF!)</f>
        <v>#REF!</v>
      </c>
      <c r="D278" s="37" t="e">
        <f>SUMIF(#REF!,A278,#REF!)</f>
        <v>#REF!</v>
      </c>
      <c r="E278" s="37" t="e">
        <f>SUMIF(#REF!,A278,#REF!)</f>
        <v>#REF!</v>
      </c>
    </row>
    <row r="279" spans="1:5" ht="17.100000000000001" customHeight="1" x14ac:dyDescent="0.15">
      <c r="A279" s="36"/>
      <c r="B279" s="37" t="e">
        <f>SUMIF(#REF!,A279,#REF!)</f>
        <v>#REF!</v>
      </c>
      <c r="C279" s="37" t="e">
        <f>SUMIF(#REF!,A279,#REF!)</f>
        <v>#REF!</v>
      </c>
      <c r="D279" s="37" t="e">
        <f>SUMIF(#REF!,A279,#REF!)</f>
        <v>#REF!</v>
      </c>
      <c r="E279" s="37" t="e">
        <f>SUMIF(#REF!,A279,#REF!)</f>
        <v>#REF!</v>
      </c>
    </row>
    <row r="280" spans="1:5" ht="17.100000000000001" customHeight="1" x14ac:dyDescent="0.15">
      <c r="A280" s="36"/>
      <c r="B280" s="37" t="e">
        <f>SUMIF(#REF!,A280,#REF!)</f>
        <v>#REF!</v>
      </c>
      <c r="C280" s="37" t="e">
        <f>SUMIF(#REF!,A280,#REF!)</f>
        <v>#REF!</v>
      </c>
      <c r="D280" s="37" t="e">
        <f>SUMIF(#REF!,A280,#REF!)</f>
        <v>#REF!</v>
      </c>
      <c r="E280" s="37" t="e">
        <f>SUMIF(#REF!,A280,#REF!)</f>
        <v>#REF!</v>
      </c>
    </row>
    <row r="281" spans="1:5" ht="17.100000000000001" customHeight="1" x14ac:dyDescent="0.15">
      <c r="A281" s="36"/>
      <c r="B281" s="37" t="e">
        <f>SUMIF(#REF!,A281,#REF!)</f>
        <v>#REF!</v>
      </c>
      <c r="C281" s="37" t="e">
        <f>SUMIF(#REF!,A281,#REF!)</f>
        <v>#REF!</v>
      </c>
      <c r="D281" s="37" t="e">
        <f>SUMIF(#REF!,A281,#REF!)</f>
        <v>#REF!</v>
      </c>
      <c r="E281" s="37" t="e">
        <f>SUMIF(#REF!,A281,#REF!)</f>
        <v>#REF!</v>
      </c>
    </row>
    <row r="282" spans="1:5" ht="17.100000000000001" customHeight="1" x14ac:dyDescent="0.15">
      <c r="A282" s="36"/>
      <c r="B282" s="37" t="e">
        <f>SUMIF(#REF!,A282,#REF!)</f>
        <v>#REF!</v>
      </c>
      <c r="C282" s="37" t="e">
        <f>SUMIF(#REF!,A282,#REF!)</f>
        <v>#REF!</v>
      </c>
      <c r="D282" s="37" t="e">
        <f>SUMIF(#REF!,A282,#REF!)</f>
        <v>#REF!</v>
      </c>
      <c r="E282" s="37" t="e">
        <f>SUMIF(#REF!,A282,#REF!)</f>
        <v>#REF!</v>
      </c>
    </row>
    <row r="283" spans="1:5" ht="17.100000000000001" customHeight="1" x14ac:dyDescent="0.15">
      <c r="A283" s="36"/>
      <c r="B283" s="37" t="e">
        <f>SUMIF(#REF!,A283,#REF!)</f>
        <v>#REF!</v>
      </c>
      <c r="C283" s="37" t="e">
        <f>SUMIF(#REF!,A283,#REF!)</f>
        <v>#REF!</v>
      </c>
      <c r="D283" s="37" t="e">
        <f>SUMIF(#REF!,A283,#REF!)</f>
        <v>#REF!</v>
      </c>
      <c r="E283" s="37" t="e">
        <f>SUMIF(#REF!,A283,#REF!)</f>
        <v>#REF!</v>
      </c>
    </row>
    <row r="284" spans="1:5" ht="17.100000000000001" customHeight="1" x14ac:dyDescent="0.15">
      <c r="A284" s="36"/>
      <c r="B284" s="37" t="e">
        <f>SUMIF(#REF!,A284,#REF!)</f>
        <v>#REF!</v>
      </c>
      <c r="C284" s="37" t="e">
        <f>SUMIF(#REF!,A284,#REF!)</f>
        <v>#REF!</v>
      </c>
      <c r="D284" s="37" t="e">
        <f>SUMIF(#REF!,A284,#REF!)</f>
        <v>#REF!</v>
      </c>
      <c r="E284" s="37" t="e">
        <f>SUMIF(#REF!,A284,#REF!)</f>
        <v>#REF!</v>
      </c>
    </row>
    <row r="285" spans="1:5" ht="17.100000000000001" customHeight="1" x14ac:dyDescent="0.15">
      <c r="A285" s="36"/>
      <c r="B285" s="37" t="e">
        <f>SUMIF(#REF!,A285,#REF!)</f>
        <v>#REF!</v>
      </c>
      <c r="C285" s="37" t="e">
        <f>SUMIF(#REF!,A285,#REF!)</f>
        <v>#REF!</v>
      </c>
      <c r="D285" s="37" t="e">
        <f>SUMIF(#REF!,A285,#REF!)</f>
        <v>#REF!</v>
      </c>
      <c r="E285" s="37" t="e">
        <f>SUMIF(#REF!,A285,#REF!)</f>
        <v>#REF!</v>
      </c>
    </row>
    <row r="286" spans="1:5" ht="17.100000000000001" customHeight="1" x14ac:dyDescent="0.15">
      <c r="A286" s="36"/>
      <c r="B286" s="37" t="e">
        <f>SUMIF(#REF!,A286,#REF!)</f>
        <v>#REF!</v>
      </c>
      <c r="C286" s="37" t="e">
        <f>SUMIF(#REF!,A286,#REF!)</f>
        <v>#REF!</v>
      </c>
      <c r="D286" s="37" t="e">
        <f>SUMIF(#REF!,A286,#REF!)</f>
        <v>#REF!</v>
      </c>
      <c r="E286" s="37" t="e">
        <f>SUMIF(#REF!,A286,#REF!)</f>
        <v>#REF!</v>
      </c>
    </row>
    <row r="287" spans="1:5" ht="17.100000000000001" customHeight="1" x14ac:dyDescent="0.15">
      <c r="A287" s="36"/>
      <c r="B287" s="37" t="e">
        <f>SUMIF(#REF!,A287,#REF!)</f>
        <v>#REF!</v>
      </c>
      <c r="C287" s="37" t="e">
        <f>SUMIF(#REF!,A287,#REF!)</f>
        <v>#REF!</v>
      </c>
      <c r="D287" s="37" t="e">
        <f>SUMIF(#REF!,A287,#REF!)</f>
        <v>#REF!</v>
      </c>
      <c r="E287" s="37" t="e">
        <f>SUMIF(#REF!,A287,#REF!)</f>
        <v>#REF!</v>
      </c>
    </row>
    <row r="288" spans="1:5" ht="17.100000000000001" customHeight="1" x14ac:dyDescent="0.15">
      <c r="A288" s="36"/>
      <c r="B288" s="37" t="e">
        <f>SUMIF(#REF!,A288,#REF!)</f>
        <v>#REF!</v>
      </c>
      <c r="C288" s="37" t="e">
        <f>SUMIF(#REF!,A288,#REF!)</f>
        <v>#REF!</v>
      </c>
      <c r="D288" s="37" t="e">
        <f>SUMIF(#REF!,A288,#REF!)</f>
        <v>#REF!</v>
      </c>
      <c r="E288" s="37" t="e">
        <f>SUMIF(#REF!,A288,#REF!)</f>
        <v>#REF!</v>
      </c>
    </row>
    <row r="289" spans="1:5" ht="17.100000000000001" customHeight="1" x14ac:dyDescent="0.15">
      <c r="A289" s="36"/>
      <c r="B289" s="37" t="e">
        <f>SUMIF(#REF!,A289,#REF!)</f>
        <v>#REF!</v>
      </c>
      <c r="C289" s="37" t="e">
        <f>SUMIF(#REF!,A289,#REF!)</f>
        <v>#REF!</v>
      </c>
      <c r="D289" s="37" t="e">
        <f>SUMIF(#REF!,A289,#REF!)</f>
        <v>#REF!</v>
      </c>
      <c r="E289" s="37" t="e">
        <f>SUMIF(#REF!,A289,#REF!)</f>
        <v>#REF!</v>
      </c>
    </row>
    <row r="290" spans="1:5" ht="17.100000000000001" customHeight="1" x14ac:dyDescent="0.15">
      <c r="A290" s="36"/>
      <c r="B290" s="37" t="e">
        <f>SUMIF(#REF!,A290,#REF!)</f>
        <v>#REF!</v>
      </c>
      <c r="C290" s="37" t="e">
        <f>SUMIF(#REF!,A290,#REF!)</f>
        <v>#REF!</v>
      </c>
      <c r="D290" s="37" t="e">
        <f>SUMIF(#REF!,A290,#REF!)</f>
        <v>#REF!</v>
      </c>
      <c r="E290" s="37" t="e">
        <f>SUMIF(#REF!,A290,#REF!)</f>
        <v>#REF!</v>
      </c>
    </row>
    <row r="291" spans="1:5" ht="17.100000000000001" customHeight="1" x14ac:dyDescent="0.15">
      <c r="A291" s="36"/>
      <c r="B291" s="37" t="e">
        <f>SUMIF(#REF!,A291,#REF!)</f>
        <v>#REF!</v>
      </c>
      <c r="C291" s="37" t="e">
        <f>SUMIF(#REF!,A291,#REF!)</f>
        <v>#REF!</v>
      </c>
      <c r="D291" s="37" t="e">
        <f>SUMIF(#REF!,A291,#REF!)</f>
        <v>#REF!</v>
      </c>
      <c r="E291" s="37" t="e">
        <f>SUMIF(#REF!,A291,#REF!)</f>
        <v>#REF!</v>
      </c>
    </row>
    <row r="292" spans="1:5" ht="17.100000000000001" customHeight="1" x14ac:dyDescent="0.15">
      <c r="A292" s="36"/>
      <c r="B292" s="37" t="e">
        <f>SUMIF(#REF!,A292,#REF!)</f>
        <v>#REF!</v>
      </c>
      <c r="C292" s="37" t="e">
        <f>SUMIF(#REF!,A292,#REF!)</f>
        <v>#REF!</v>
      </c>
      <c r="D292" s="37" t="e">
        <f>SUMIF(#REF!,A292,#REF!)</f>
        <v>#REF!</v>
      </c>
      <c r="E292" s="37" t="e">
        <f>SUMIF(#REF!,A292,#REF!)</f>
        <v>#REF!</v>
      </c>
    </row>
    <row r="293" spans="1:5" ht="17.100000000000001" customHeight="1" x14ac:dyDescent="0.15">
      <c r="A293" s="36"/>
      <c r="B293" s="37" t="e">
        <f>SUMIF(#REF!,A293,#REF!)</f>
        <v>#REF!</v>
      </c>
      <c r="C293" s="37" t="e">
        <f>SUMIF(#REF!,A293,#REF!)</f>
        <v>#REF!</v>
      </c>
      <c r="D293" s="37" t="e">
        <f>SUMIF(#REF!,A293,#REF!)</f>
        <v>#REF!</v>
      </c>
      <c r="E293" s="37" t="e">
        <f>SUMIF(#REF!,A293,#REF!)</f>
        <v>#REF!</v>
      </c>
    </row>
    <row r="294" spans="1:5" ht="17.100000000000001" customHeight="1" x14ac:dyDescent="0.15">
      <c r="A294" s="36"/>
      <c r="B294" s="37" t="e">
        <f>SUMIF(#REF!,A294,#REF!)</f>
        <v>#REF!</v>
      </c>
      <c r="C294" s="37" t="e">
        <f>SUMIF(#REF!,A294,#REF!)</f>
        <v>#REF!</v>
      </c>
      <c r="D294" s="37" t="e">
        <f>SUMIF(#REF!,A294,#REF!)</f>
        <v>#REF!</v>
      </c>
      <c r="E294" s="37" t="e">
        <f>SUMIF(#REF!,A294,#REF!)</f>
        <v>#REF!</v>
      </c>
    </row>
    <row r="295" spans="1:5" ht="17.100000000000001" customHeight="1" x14ac:dyDescent="0.15">
      <c r="A295" s="36"/>
      <c r="B295" s="37" t="e">
        <f>SUMIF(#REF!,A295,#REF!)</f>
        <v>#REF!</v>
      </c>
      <c r="C295" s="37" t="e">
        <f>SUMIF(#REF!,A295,#REF!)</f>
        <v>#REF!</v>
      </c>
      <c r="D295" s="37" t="e">
        <f>SUMIF(#REF!,A295,#REF!)</f>
        <v>#REF!</v>
      </c>
      <c r="E295" s="37" t="e">
        <f>SUMIF(#REF!,A295,#REF!)</f>
        <v>#REF!</v>
      </c>
    </row>
    <row r="296" spans="1:5" ht="17.100000000000001" customHeight="1" x14ac:dyDescent="0.15">
      <c r="A296" s="36"/>
      <c r="B296" s="37" t="e">
        <f>SUMIF(#REF!,A296,#REF!)</f>
        <v>#REF!</v>
      </c>
      <c r="C296" s="37" t="e">
        <f>SUMIF(#REF!,A296,#REF!)</f>
        <v>#REF!</v>
      </c>
      <c r="D296" s="37" t="e">
        <f>SUMIF(#REF!,A296,#REF!)</f>
        <v>#REF!</v>
      </c>
      <c r="E296" s="37" t="e">
        <f>SUMIF(#REF!,A296,#REF!)</f>
        <v>#REF!</v>
      </c>
    </row>
    <row r="297" spans="1:5" ht="17.100000000000001" customHeight="1" x14ac:dyDescent="0.15">
      <c r="A297" s="36"/>
      <c r="B297" s="37" t="e">
        <f>SUMIF(#REF!,A297,#REF!)</f>
        <v>#REF!</v>
      </c>
      <c r="C297" s="37" t="e">
        <f>SUMIF(#REF!,A297,#REF!)</f>
        <v>#REF!</v>
      </c>
      <c r="D297" s="37" t="e">
        <f>SUMIF(#REF!,A297,#REF!)</f>
        <v>#REF!</v>
      </c>
      <c r="E297" s="37" t="e">
        <f>SUMIF(#REF!,A297,#REF!)</f>
        <v>#REF!</v>
      </c>
    </row>
    <row r="298" spans="1:5" ht="17.100000000000001" customHeight="1" x14ac:dyDescent="0.15">
      <c r="A298" s="36"/>
      <c r="B298" s="37" t="e">
        <f>SUMIF(#REF!,A298,#REF!)</f>
        <v>#REF!</v>
      </c>
      <c r="C298" s="37" t="e">
        <f>SUMIF(#REF!,A298,#REF!)</f>
        <v>#REF!</v>
      </c>
      <c r="D298" s="37" t="e">
        <f>SUMIF(#REF!,A298,#REF!)</f>
        <v>#REF!</v>
      </c>
      <c r="E298" s="37" t="e">
        <f>SUMIF(#REF!,A298,#REF!)</f>
        <v>#REF!</v>
      </c>
    </row>
    <row r="299" spans="1:5" ht="17.100000000000001" customHeight="1" x14ac:dyDescent="0.15">
      <c r="A299" s="36"/>
      <c r="B299" s="37" t="e">
        <f>SUMIF(#REF!,A299,#REF!)</f>
        <v>#REF!</v>
      </c>
      <c r="C299" s="37" t="e">
        <f>SUMIF(#REF!,A299,#REF!)</f>
        <v>#REF!</v>
      </c>
      <c r="D299" s="37" t="e">
        <f>SUMIF(#REF!,A299,#REF!)</f>
        <v>#REF!</v>
      </c>
      <c r="E299" s="37" t="e">
        <f>SUMIF(#REF!,A299,#REF!)</f>
        <v>#REF!</v>
      </c>
    </row>
    <row r="300" spans="1:5" ht="17.100000000000001" customHeight="1" x14ac:dyDescent="0.15">
      <c r="A300" s="36"/>
      <c r="B300" s="37" t="e">
        <f>SUMIF(#REF!,A300,#REF!)</f>
        <v>#REF!</v>
      </c>
      <c r="C300" s="37" t="e">
        <f>SUMIF(#REF!,A300,#REF!)</f>
        <v>#REF!</v>
      </c>
      <c r="D300" s="37" t="e">
        <f>SUMIF(#REF!,A300,#REF!)</f>
        <v>#REF!</v>
      </c>
      <c r="E300" s="37" t="e">
        <f>SUMIF(#REF!,A300,#REF!)</f>
        <v>#REF!</v>
      </c>
    </row>
    <row r="301" spans="1:5" ht="17.100000000000001" customHeight="1" x14ac:dyDescent="0.15">
      <c r="A301" s="36"/>
      <c r="B301" s="37" t="e">
        <f>SUMIF(#REF!,A301,#REF!)</f>
        <v>#REF!</v>
      </c>
      <c r="C301" s="37" t="e">
        <f>SUMIF(#REF!,A301,#REF!)</f>
        <v>#REF!</v>
      </c>
      <c r="D301" s="37" t="e">
        <f>SUMIF(#REF!,A301,#REF!)</f>
        <v>#REF!</v>
      </c>
      <c r="E301" s="37" t="e">
        <f>SUMIF(#REF!,A301,#REF!)</f>
        <v>#REF!</v>
      </c>
    </row>
    <row r="302" spans="1:5" ht="17.100000000000001" customHeight="1" x14ac:dyDescent="0.15">
      <c r="A302" s="36"/>
      <c r="B302" s="37" t="e">
        <f>SUMIF(#REF!,A302,#REF!)</f>
        <v>#REF!</v>
      </c>
      <c r="C302" s="37" t="e">
        <f>SUMIF(#REF!,A302,#REF!)</f>
        <v>#REF!</v>
      </c>
      <c r="D302" s="37" t="e">
        <f>SUMIF(#REF!,A302,#REF!)</f>
        <v>#REF!</v>
      </c>
      <c r="E302" s="37" t="e">
        <f>SUMIF(#REF!,A302,#REF!)</f>
        <v>#REF!</v>
      </c>
    </row>
    <row r="303" spans="1:5" ht="17.100000000000001" customHeight="1" x14ac:dyDescent="0.15">
      <c r="A303" s="36"/>
      <c r="B303" s="37" t="e">
        <f>SUMIF(#REF!,A303,#REF!)</f>
        <v>#REF!</v>
      </c>
      <c r="C303" s="37" t="e">
        <f>SUMIF(#REF!,A303,#REF!)</f>
        <v>#REF!</v>
      </c>
      <c r="D303" s="37" t="e">
        <f>SUMIF(#REF!,A303,#REF!)</f>
        <v>#REF!</v>
      </c>
      <c r="E303" s="37" t="e">
        <f>SUMIF(#REF!,A303,#REF!)</f>
        <v>#REF!</v>
      </c>
    </row>
    <row r="304" spans="1:5" ht="17.100000000000001" customHeight="1" x14ac:dyDescent="0.15">
      <c r="A304" s="36"/>
      <c r="B304" s="37" t="e">
        <f>SUMIF(#REF!,A304,#REF!)</f>
        <v>#REF!</v>
      </c>
      <c r="C304" s="37" t="e">
        <f>SUMIF(#REF!,A304,#REF!)</f>
        <v>#REF!</v>
      </c>
      <c r="D304" s="37" t="e">
        <f>SUMIF(#REF!,A304,#REF!)</f>
        <v>#REF!</v>
      </c>
      <c r="E304" s="37" t="e">
        <f>SUMIF(#REF!,A304,#REF!)</f>
        <v>#REF!</v>
      </c>
    </row>
    <row r="305" spans="1:5" ht="17.100000000000001" customHeight="1" x14ac:dyDescent="0.15">
      <c r="A305" s="36"/>
      <c r="B305" s="37" t="e">
        <f>SUMIF(#REF!,A305,#REF!)</f>
        <v>#REF!</v>
      </c>
      <c r="C305" s="37" t="e">
        <f>SUMIF(#REF!,A305,#REF!)</f>
        <v>#REF!</v>
      </c>
      <c r="D305" s="37" t="e">
        <f>SUMIF(#REF!,A305,#REF!)</f>
        <v>#REF!</v>
      </c>
      <c r="E305" s="37" t="e">
        <f>SUMIF(#REF!,A305,#REF!)</f>
        <v>#REF!</v>
      </c>
    </row>
    <row r="306" spans="1:5" ht="17.100000000000001" customHeight="1" x14ac:dyDescent="0.15">
      <c r="A306" s="36"/>
      <c r="B306" s="37" t="e">
        <f>SUMIF(#REF!,A306,#REF!)</f>
        <v>#REF!</v>
      </c>
      <c r="C306" s="37" t="e">
        <f>SUMIF(#REF!,A306,#REF!)</f>
        <v>#REF!</v>
      </c>
      <c r="D306" s="37" t="e">
        <f>SUMIF(#REF!,A306,#REF!)</f>
        <v>#REF!</v>
      </c>
      <c r="E306" s="37" t="e">
        <f>SUMIF(#REF!,A306,#REF!)</f>
        <v>#REF!</v>
      </c>
    </row>
    <row r="307" spans="1:5" ht="17.100000000000001" customHeight="1" x14ac:dyDescent="0.15">
      <c r="A307" s="36"/>
      <c r="B307" s="37" t="e">
        <f>SUMIF(#REF!,A307,#REF!)</f>
        <v>#REF!</v>
      </c>
      <c r="C307" s="37" t="e">
        <f>SUMIF(#REF!,A307,#REF!)</f>
        <v>#REF!</v>
      </c>
      <c r="D307" s="37" t="e">
        <f>SUMIF(#REF!,A307,#REF!)</f>
        <v>#REF!</v>
      </c>
      <c r="E307" s="37" t="e">
        <f>SUMIF(#REF!,A307,#REF!)</f>
        <v>#REF!</v>
      </c>
    </row>
    <row r="308" spans="1:5" ht="17.100000000000001" customHeight="1" x14ac:dyDescent="0.15">
      <c r="A308" s="36"/>
      <c r="B308" s="37" t="e">
        <f>SUMIF(#REF!,A308,#REF!)</f>
        <v>#REF!</v>
      </c>
      <c r="C308" s="37" t="e">
        <f>SUMIF(#REF!,A308,#REF!)</f>
        <v>#REF!</v>
      </c>
      <c r="D308" s="37" t="e">
        <f>SUMIF(#REF!,A308,#REF!)</f>
        <v>#REF!</v>
      </c>
      <c r="E308" s="37" t="e">
        <f>SUMIF(#REF!,A308,#REF!)</f>
        <v>#REF!</v>
      </c>
    </row>
    <row r="309" spans="1:5" ht="17.100000000000001" customHeight="1" x14ac:dyDescent="0.15">
      <c r="A309" s="36"/>
      <c r="B309" s="37" t="e">
        <f>SUMIF(#REF!,A309,#REF!)</f>
        <v>#REF!</v>
      </c>
      <c r="C309" s="37" t="e">
        <f>SUMIF(#REF!,A309,#REF!)</f>
        <v>#REF!</v>
      </c>
      <c r="D309" s="37" t="e">
        <f>SUMIF(#REF!,A309,#REF!)</f>
        <v>#REF!</v>
      </c>
      <c r="E309" s="37" t="e">
        <f>SUMIF(#REF!,A309,#REF!)</f>
        <v>#REF!</v>
      </c>
    </row>
    <row r="310" spans="1:5" ht="17.100000000000001" customHeight="1" x14ac:dyDescent="0.15">
      <c r="A310" s="36"/>
      <c r="B310" s="37" t="e">
        <f>SUMIF(#REF!,A310,#REF!)</f>
        <v>#REF!</v>
      </c>
      <c r="C310" s="37" t="e">
        <f>SUMIF(#REF!,A310,#REF!)</f>
        <v>#REF!</v>
      </c>
      <c r="D310" s="37" t="e">
        <f>SUMIF(#REF!,A310,#REF!)</f>
        <v>#REF!</v>
      </c>
      <c r="E310" s="37" t="e">
        <f>SUMIF(#REF!,A310,#REF!)</f>
        <v>#REF!</v>
      </c>
    </row>
    <row r="311" spans="1:5" ht="17.100000000000001" customHeight="1" x14ac:dyDescent="0.15">
      <c r="A311" s="36"/>
      <c r="B311" s="37" t="e">
        <f>SUMIF(#REF!,A311,#REF!)</f>
        <v>#REF!</v>
      </c>
      <c r="C311" s="37" t="e">
        <f>SUMIF(#REF!,A311,#REF!)</f>
        <v>#REF!</v>
      </c>
      <c r="D311" s="37" t="e">
        <f>SUMIF(#REF!,A311,#REF!)</f>
        <v>#REF!</v>
      </c>
      <c r="E311" s="37" t="e">
        <f>SUMIF(#REF!,A311,#REF!)</f>
        <v>#REF!</v>
      </c>
    </row>
    <row r="312" spans="1:5" ht="17.100000000000001" customHeight="1" x14ac:dyDescent="0.15">
      <c r="A312" s="36"/>
      <c r="B312" s="37" t="e">
        <f>SUMIF(#REF!,A312,#REF!)</f>
        <v>#REF!</v>
      </c>
      <c r="C312" s="37" t="e">
        <f>SUMIF(#REF!,A312,#REF!)</f>
        <v>#REF!</v>
      </c>
      <c r="D312" s="37" t="e">
        <f>SUMIF(#REF!,A312,#REF!)</f>
        <v>#REF!</v>
      </c>
      <c r="E312" s="37" t="e">
        <f>SUMIF(#REF!,A312,#REF!)</f>
        <v>#REF!</v>
      </c>
    </row>
    <row r="313" spans="1:5" ht="17.100000000000001" customHeight="1" x14ac:dyDescent="0.15">
      <c r="A313" s="36"/>
      <c r="B313" s="37" t="e">
        <f>SUMIF(#REF!,A313,#REF!)</f>
        <v>#REF!</v>
      </c>
      <c r="C313" s="37" t="e">
        <f>SUMIF(#REF!,A313,#REF!)</f>
        <v>#REF!</v>
      </c>
      <c r="D313" s="37" t="e">
        <f>SUMIF(#REF!,A313,#REF!)</f>
        <v>#REF!</v>
      </c>
      <c r="E313" s="37" t="e">
        <f>SUMIF(#REF!,A313,#REF!)</f>
        <v>#REF!</v>
      </c>
    </row>
    <row r="314" spans="1:5" ht="17.100000000000001" customHeight="1" x14ac:dyDescent="0.15">
      <c r="A314" s="36"/>
      <c r="B314" s="37" t="e">
        <f>SUMIF(#REF!,A314,#REF!)</f>
        <v>#REF!</v>
      </c>
      <c r="C314" s="37" t="e">
        <f>SUMIF(#REF!,A314,#REF!)</f>
        <v>#REF!</v>
      </c>
      <c r="D314" s="37" t="e">
        <f>SUMIF(#REF!,A314,#REF!)</f>
        <v>#REF!</v>
      </c>
      <c r="E314" s="37" t="e">
        <f>SUMIF(#REF!,A314,#REF!)</f>
        <v>#REF!</v>
      </c>
    </row>
    <row r="315" spans="1:5" ht="17.100000000000001" customHeight="1" x14ac:dyDescent="0.15">
      <c r="A315" s="36"/>
      <c r="B315" s="37" t="e">
        <f>SUMIF(#REF!,A315,#REF!)</f>
        <v>#REF!</v>
      </c>
      <c r="C315" s="37" t="e">
        <f>SUMIF(#REF!,A315,#REF!)</f>
        <v>#REF!</v>
      </c>
      <c r="D315" s="37" t="e">
        <f>SUMIF(#REF!,A315,#REF!)</f>
        <v>#REF!</v>
      </c>
      <c r="E315" s="37" t="e">
        <f>SUMIF(#REF!,A315,#REF!)</f>
        <v>#REF!</v>
      </c>
    </row>
    <row r="316" spans="1:5" ht="17.100000000000001" customHeight="1" x14ac:dyDescent="0.15">
      <c r="A316" s="36"/>
      <c r="B316" s="37" t="e">
        <f>SUMIF(#REF!,A316,#REF!)</f>
        <v>#REF!</v>
      </c>
      <c r="C316" s="37" t="e">
        <f>SUMIF(#REF!,A316,#REF!)</f>
        <v>#REF!</v>
      </c>
      <c r="D316" s="37" t="e">
        <f>SUMIF(#REF!,A316,#REF!)</f>
        <v>#REF!</v>
      </c>
      <c r="E316" s="37" t="e">
        <f>SUMIF(#REF!,A316,#REF!)</f>
        <v>#REF!</v>
      </c>
    </row>
    <row r="317" spans="1:5" ht="17.100000000000001" customHeight="1" x14ac:dyDescent="0.15">
      <c r="A317" s="36"/>
      <c r="B317" s="37" t="e">
        <f>SUMIF(#REF!,A317,#REF!)</f>
        <v>#REF!</v>
      </c>
      <c r="C317" s="37" t="e">
        <f>SUMIF(#REF!,A317,#REF!)</f>
        <v>#REF!</v>
      </c>
      <c r="D317" s="37" t="e">
        <f>SUMIF(#REF!,A317,#REF!)</f>
        <v>#REF!</v>
      </c>
      <c r="E317" s="37" t="e">
        <f>SUMIF(#REF!,A317,#REF!)</f>
        <v>#REF!</v>
      </c>
    </row>
    <row r="318" spans="1:5" ht="17.100000000000001" customHeight="1" x14ac:dyDescent="0.15">
      <c r="A318" s="36"/>
      <c r="B318" s="37" t="e">
        <f>SUMIF(#REF!,A318,#REF!)</f>
        <v>#REF!</v>
      </c>
      <c r="C318" s="37" t="e">
        <f>SUMIF(#REF!,A318,#REF!)</f>
        <v>#REF!</v>
      </c>
      <c r="D318" s="37" t="e">
        <f>SUMIF(#REF!,A318,#REF!)</f>
        <v>#REF!</v>
      </c>
      <c r="E318" s="37" t="e">
        <f>SUMIF(#REF!,A318,#REF!)</f>
        <v>#REF!</v>
      </c>
    </row>
    <row r="319" spans="1:5" ht="17.100000000000001" customHeight="1" x14ac:dyDescent="0.15">
      <c r="A319" s="36"/>
      <c r="B319" s="37" t="e">
        <f>SUMIF(#REF!,A319,#REF!)</f>
        <v>#REF!</v>
      </c>
      <c r="C319" s="37" t="e">
        <f>SUMIF(#REF!,A319,#REF!)</f>
        <v>#REF!</v>
      </c>
      <c r="D319" s="37" t="e">
        <f>SUMIF(#REF!,A319,#REF!)</f>
        <v>#REF!</v>
      </c>
      <c r="E319" s="37" t="e">
        <f>SUMIF(#REF!,A319,#REF!)</f>
        <v>#REF!</v>
      </c>
    </row>
    <row r="320" spans="1:5" ht="17.100000000000001" customHeight="1" x14ac:dyDescent="0.15">
      <c r="A320" s="36"/>
      <c r="B320" s="37" t="e">
        <f>SUMIF(#REF!,A320,#REF!)</f>
        <v>#REF!</v>
      </c>
      <c r="C320" s="37" t="e">
        <f>SUMIF(#REF!,A320,#REF!)</f>
        <v>#REF!</v>
      </c>
      <c r="D320" s="37" t="e">
        <f>SUMIF(#REF!,A320,#REF!)</f>
        <v>#REF!</v>
      </c>
      <c r="E320" s="37" t="e">
        <f>SUMIF(#REF!,A320,#REF!)</f>
        <v>#REF!</v>
      </c>
    </row>
    <row r="321" spans="1:5" ht="17.100000000000001" customHeight="1" x14ac:dyDescent="0.15">
      <c r="A321" s="36"/>
      <c r="B321" s="37" t="e">
        <f>SUMIF(#REF!,A321,#REF!)</f>
        <v>#REF!</v>
      </c>
      <c r="C321" s="37" t="e">
        <f>SUMIF(#REF!,A321,#REF!)</f>
        <v>#REF!</v>
      </c>
      <c r="D321" s="37" t="e">
        <f>SUMIF(#REF!,A321,#REF!)</f>
        <v>#REF!</v>
      </c>
      <c r="E321" s="37" t="e">
        <f>SUMIF(#REF!,A321,#REF!)</f>
        <v>#REF!</v>
      </c>
    </row>
    <row r="322" spans="1:5" ht="17.100000000000001" customHeight="1" x14ac:dyDescent="0.15">
      <c r="A322" s="36"/>
      <c r="B322" s="37" t="e">
        <f>SUMIF(#REF!,A322,#REF!)</f>
        <v>#REF!</v>
      </c>
      <c r="C322" s="37" t="e">
        <f>SUMIF(#REF!,A322,#REF!)</f>
        <v>#REF!</v>
      </c>
      <c r="D322" s="37" t="e">
        <f>SUMIF(#REF!,A322,#REF!)</f>
        <v>#REF!</v>
      </c>
      <c r="E322" s="37" t="e">
        <f>SUMIF(#REF!,A322,#REF!)</f>
        <v>#REF!</v>
      </c>
    </row>
    <row r="323" spans="1:5" ht="17.100000000000001" customHeight="1" x14ac:dyDescent="0.15">
      <c r="A323" s="36"/>
      <c r="B323" s="37" t="e">
        <f>SUMIF(#REF!,A323,#REF!)</f>
        <v>#REF!</v>
      </c>
      <c r="C323" s="37" t="e">
        <f>SUMIF(#REF!,A323,#REF!)</f>
        <v>#REF!</v>
      </c>
      <c r="D323" s="37" t="e">
        <f>SUMIF(#REF!,A323,#REF!)</f>
        <v>#REF!</v>
      </c>
      <c r="E323" s="37" t="e">
        <f>SUMIF(#REF!,A323,#REF!)</f>
        <v>#REF!</v>
      </c>
    </row>
    <row r="324" spans="1:5" ht="17.100000000000001" customHeight="1" x14ac:dyDescent="0.15">
      <c r="A324" s="36"/>
      <c r="B324" s="37" t="e">
        <f>SUMIF(#REF!,A324,#REF!)</f>
        <v>#REF!</v>
      </c>
      <c r="C324" s="37" t="e">
        <f>SUMIF(#REF!,A324,#REF!)</f>
        <v>#REF!</v>
      </c>
      <c r="D324" s="37" t="e">
        <f>SUMIF(#REF!,A324,#REF!)</f>
        <v>#REF!</v>
      </c>
      <c r="E324" s="37" t="e">
        <f>SUMIF(#REF!,A324,#REF!)</f>
        <v>#REF!</v>
      </c>
    </row>
    <row r="325" spans="1:5" ht="17.100000000000001" customHeight="1" x14ac:dyDescent="0.15">
      <c r="A325" s="36"/>
      <c r="B325" s="37" t="e">
        <f>SUMIF(#REF!,A325,#REF!)</f>
        <v>#REF!</v>
      </c>
      <c r="C325" s="37" t="e">
        <f>SUMIF(#REF!,A325,#REF!)</f>
        <v>#REF!</v>
      </c>
      <c r="D325" s="37" t="e">
        <f>SUMIF(#REF!,A325,#REF!)</f>
        <v>#REF!</v>
      </c>
      <c r="E325" s="37" t="e">
        <f>SUMIF(#REF!,A325,#REF!)</f>
        <v>#REF!</v>
      </c>
    </row>
    <row r="326" spans="1:5" ht="17.100000000000001" customHeight="1" x14ac:dyDescent="0.15">
      <c r="A326" s="36"/>
      <c r="B326" s="37" t="e">
        <f>SUMIF(#REF!,A326,#REF!)</f>
        <v>#REF!</v>
      </c>
      <c r="C326" s="37" t="e">
        <f>SUMIF(#REF!,A326,#REF!)</f>
        <v>#REF!</v>
      </c>
      <c r="D326" s="37" t="e">
        <f>SUMIF(#REF!,A326,#REF!)</f>
        <v>#REF!</v>
      </c>
      <c r="E326" s="37" t="e">
        <f>SUMIF(#REF!,A326,#REF!)</f>
        <v>#REF!</v>
      </c>
    </row>
    <row r="327" spans="1:5" ht="17.100000000000001" customHeight="1" x14ac:dyDescent="0.15">
      <c r="A327" s="36"/>
      <c r="B327" s="37" t="e">
        <f>SUMIF(#REF!,A327,#REF!)</f>
        <v>#REF!</v>
      </c>
      <c r="C327" s="37" t="e">
        <f>SUMIF(#REF!,A327,#REF!)</f>
        <v>#REF!</v>
      </c>
      <c r="D327" s="37" t="e">
        <f>SUMIF(#REF!,A327,#REF!)</f>
        <v>#REF!</v>
      </c>
      <c r="E327" s="37" t="e">
        <f>SUMIF(#REF!,A327,#REF!)</f>
        <v>#REF!</v>
      </c>
    </row>
    <row r="328" spans="1:5" ht="17.100000000000001" customHeight="1" x14ac:dyDescent="0.15">
      <c r="A328" s="36"/>
      <c r="B328" s="37" t="e">
        <f>SUMIF(#REF!,A328,#REF!)</f>
        <v>#REF!</v>
      </c>
      <c r="C328" s="37" t="e">
        <f>SUMIF(#REF!,A328,#REF!)</f>
        <v>#REF!</v>
      </c>
      <c r="D328" s="37" t="e">
        <f>SUMIF(#REF!,A328,#REF!)</f>
        <v>#REF!</v>
      </c>
      <c r="E328" s="37" t="e">
        <f>SUMIF(#REF!,A328,#REF!)</f>
        <v>#REF!</v>
      </c>
    </row>
    <row r="329" spans="1:5" ht="17.100000000000001" customHeight="1" x14ac:dyDescent="0.15">
      <c r="A329" s="36"/>
      <c r="B329" s="37" t="e">
        <f>SUMIF(#REF!,A329,#REF!)</f>
        <v>#REF!</v>
      </c>
      <c r="C329" s="37" t="e">
        <f>SUMIF(#REF!,A329,#REF!)</f>
        <v>#REF!</v>
      </c>
      <c r="D329" s="37" t="e">
        <f>SUMIF(#REF!,A329,#REF!)</f>
        <v>#REF!</v>
      </c>
      <c r="E329" s="37" t="e">
        <f>SUMIF(#REF!,A329,#REF!)</f>
        <v>#REF!</v>
      </c>
    </row>
    <row r="330" spans="1:5" ht="17.100000000000001" customHeight="1" x14ac:dyDescent="0.15">
      <c r="A330" s="36"/>
      <c r="B330" s="37" t="e">
        <f>SUMIF(#REF!,A330,#REF!)</f>
        <v>#REF!</v>
      </c>
      <c r="C330" s="37" t="e">
        <f>SUMIF(#REF!,A330,#REF!)</f>
        <v>#REF!</v>
      </c>
      <c r="D330" s="37" t="e">
        <f>SUMIF(#REF!,A330,#REF!)</f>
        <v>#REF!</v>
      </c>
      <c r="E330" s="37" t="e">
        <f>SUMIF(#REF!,A330,#REF!)</f>
        <v>#REF!</v>
      </c>
    </row>
    <row r="331" spans="1:5" ht="17.100000000000001" customHeight="1" x14ac:dyDescent="0.15">
      <c r="A331" s="36"/>
      <c r="B331" s="37" t="e">
        <f>SUMIF(#REF!,A331,#REF!)</f>
        <v>#REF!</v>
      </c>
      <c r="C331" s="37" t="e">
        <f>SUMIF(#REF!,A331,#REF!)</f>
        <v>#REF!</v>
      </c>
      <c r="D331" s="37" t="e">
        <f>SUMIF(#REF!,A331,#REF!)</f>
        <v>#REF!</v>
      </c>
      <c r="E331" s="37" t="e">
        <f>SUMIF(#REF!,A331,#REF!)</f>
        <v>#REF!</v>
      </c>
    </row>
    <row r="332" spans="1:5" ht="17.100000000000001" customHeight="1" x14ac:dyDescent="0.15">
      <c r="A332" s="36"/>
      <c r="B332" s="37" t="e">
        <f>SUMIF(#REF!,A332,#REF!)</f>
        <v>#REF!</v>
      </c>
      <c r="C332" s="37" t="e">
        <f>SUMIF(#REF!,A332,#REF!)</f>
        <v>#REF!</v>
      </c>
      <c r="D332" s="37" t="e">
        <f>SUMIF(#REF!,A332,#REF!)</f>
        <v>#REF!</v>
      </c>
      <c r="E332" s="37" t="e">
        <f>SUMIF(#REF!,A332,#REF!)</f>
        <v>#REF!</v>
      </c>
    </row>
    <row r="333" spans="1:5" ht="17.100000000000001" customHeight="1" x14ac:dyDescent="0.15">
      <c r="A333" s="36"/>
      <c r="B333" s="37" t="e">
        <f>SUMIF(#REF!,A333,#REF!)</f>
        <v>#REF!</v>
      </c>
      <c r="C333" s="37" t="e">
        <f>SUMIF(#REF!,A333,#REF!)</f>
        <v>#REF!</v>
      </c>
      <c r="D333" s="37" t="e">
        <f>SUMIF(#REF!,A333,#REF!)</f>
        <v>#REF!</v>
      </c>
      <c r="E333" s="37" t="e">
        <f>SUMIF(#REF!,A333,#REF!)</f>
        <v>#REF!</v>
      </c>
    </row>
    <row r="334" spans="1:5" ht="17.100000000000001" customHeight="1" x14ac:dyDescent="0.15">
      <c r="A334" s="36"/>
      <c r="B334" s="37" t="e">
        <f>SUMIF(#REF!,A334,#REF!)</f>
        <v>#REF!</v>
      </c>
      <c r="C334" s="37" t="e">
        <f>SUMIF(#REF!,A334,#REF!)</f>
        <v>#REF!</v>
      </c>
      <c r="D334" s="37" t="e">
        <f>SUMIF(#REF!,A334,#REF!)</f>
        <v>#REF!</v>
      </c>
      <c r="E334" s="37" t="e">
        <f>SUMIF(#REF!,A334,#REF!)</f>
        <v>#REF!</v>
      </c>
    </row>
    <row r="335" spans="1:5" ht="17.100000000000001" customHeight="1" x14ac:dyDescent="0.15">
      <c r="A335" s="36"/>
      <c r="B335" s="37" t="e">
        <f>SUMIF(#REF!,A335,#REF!)</f>
        <v>#REF!</v>
      </c>
      <c r="C335" s="37" t="e">
        <f>SUMIF(#REF!,A335,#REF!)</f>
        <v>#REF!</v>
      </c>
      <c r="D335" s="37" t="e">
        <f>SUMIF(#REF!,A335,#REF!)</f>
        <v>#REF!</v>
      </c>
      <c r="E335" s="37" t="e">
        <f>SUMIF(#REF!,A335,#REF!)</f>
        <v>#REF!</v>
      </c>
    </row>
    <row r="336" spans="1:5" ht="17.100000000000001" customHeight="1" x14ac:dyDescent="0.15">
      <c r="A336" s="36"/>
      <c r="B336" s="37" t="e">
        <f>SUMIF(#REF!,A336,#REF!)</f>
        <v>#REF!</v>
      </c>
      <c r="C336" s="37" t="e">
        <f>SUMIF(#REF!,A336,#REF!)</f>
        <v>#REF!</v>
      </c>
      <c r="D336" s="37" t="e">
        <f>SUMIF(#REF!,A336,#REF!)</f>
        <v>#REF!</v>
      </c>
      <c r="E336" s="37" t="e">
        <f>SUMIF(#REF!,A336,#REF!)</f>
        <v>#REF!</v>
      </c>
    </row>
    <row r="337" spans="1:5" ht="17.100000000000001" customHeight="1" x14ac:dyDescent="0.15">
      <c r="A337" s="36"/>
      <c r="B337" s="37" t="e">
        <f>SUMIF(#REF!,A337,#REF!)</f>
        <v>#REF!</v>
      </c>
      <c r="C337" s="37" t="e">
        <f>SUMIF(#REF!,A337,#REF!)</f>
        <v>#REF!</v>
      </c>
      <c r="D337" s="37" t="e">
        <f>SUMIF(#REF!,A337,#REF!)</f>
        <v>#REF!</v>
      </c>
      <c r="E337" s="37" t="e">
        <f>SUMIF(#REF!,A337,#REF!)</f>
        <v>#REF!</v>
      </c>
    </row>
    <row r="338" spans="1:5" ht="17.100000000000001" customHeight="1" x14ac:dyDescent="0.15">
      <c r="A338" s="36"/>
      <c r="B338" s="37" t="e">
        <f>SUMIF(#REF!,A338,#REF!)</f>
        <v>#REF!</v>
      </c>
      <c r="C338" s="37" t="e">
        <f>SUMIF(#REF!,A338,#REF!)</f>
        <v>#REF!</v>
      </c>
      <c r="D338" s="37" t="e">
        <f>SUMIF(#REF!,A338,#REF!)</f>
        <v>#REF!</v>
      </c>
      <c r="E338" s="37" t="e">
        <f>SUMIF(#REF!,A338,#REF!)</f>
        <v>#REF!</v>
      </c>
    </row>
    <row r="339" spans="1:5" ht="17.100000000000001" customHeight="1" x14ac:dyDescent="0.15">
      <c r="A339" s="36"/>
      <c r="B339" s="37" t="e">
        <f>SUMIF(#REF!,A339,#REF!)</f>
        <v>#REF!</v>
      </c>
      <c r="C339" s="37" t="e">
        <f>SUMIF(#REF!,A339,#REF!)</f>
        <v>#REF!</v>
      </c>
      <c r="D339" s="37" t="e">
        <f>SUMIF(#REF!,A339,#REF!)</f>
        <v>#REF!</v>
      </c>
      <c r="E339" s="37" t="e">
        <f>SUMIF(#REF!,A339,#REF!)</f>
        <v>#REF!</v>
      </c>
    </row>
    <row r="340" spans="1:5" ht="17.100000000000001" customHeight="1" x14ac:dyDescent="0.15">
      <c r="A340" s="36"/>
      <c r="B340" s="37" t="e">
        <f>SUMIF(#REF!,A340,#REF!)</f>
        <v>#REF!</v>
      </c>
      <c r="C340" s="37" t="e">
        <f>SUMIF(#REF!,A340,#REF!)</f>
        <v>#REF!</v>
      </c>
      <c r="D340" s="37" t="e">
        <f>SUMIF(#REF!,A340,#REF!)</f>
        <v>#REF!</v>
      </c>
      <c r="E340" s="37" t="e">
        <f>SUMIF(#REF!,A340,#REF!)</f>
        <v>#REF!</v>
      </c>
    </row>
    <row r="341" spans="1:5" ht="17.100000000000001" customHeight="1" x14ac:dyDescent="0.15">
      <c r="A341" s="36"/>
      <c r="B341" s="37" t="e">
        <f>SUMIF(#REF!,A341,#REF!)</f>
        <v>#REF!</v>
      </c>
      <c r="C341" s="37" t="e">
        <f>SUMIF(#REF!,A341,#REF!)</f>
        <v>#REF!</v>
      </c>
      <c r="D341" s="37" t="e">
        <f>SUMIF(#REF!,A341,#REF!)</f>
        <v>#REF!</v>
      </c>
      <c r="E341" s="37" t="e">
        <f>SUMIF(#REF!,A341,#REF!)</f>
        <v>#REF!</v>
      </c>
    </row>
    <row r="342" spans="1:5" ht="17.100000000000001" customHeight="1" x14ac:dyDescent="0.15">
      <c r="A342" s="36"/>
      <c r="B342" s="37" t="e">
        <f>SUMIF(#REF!,A342,#REF!)</f>
        <v>#REF!</v>
      </c>
      <c r="C342" s="37" t="e">
        <f>SUMIF(#REF!,A342,#REF!)</f>
        <v>#REF!</v>
      </c>
      <c r="D342" s="37" t="e">
        <f>SUMIF(#REF!,A342,#REF!)</f>
        <v>#REF!</v>
      </c>
      <c r="E342" s="37" t="e">
        <f>SUMIF(#REF!,A342,#REF!)</f>
        <v>#REF!</v>
      </c>
    </row>
    <row r="343" spans="1:5" ht="17.100000000000001" customHeight="1" x14ac:dyDescent="0.15">
      <c r="A343" s="36"/>
      <c r="B343" s="37" t="e">
        <f>SUMIF(#REF!,A343,#REF!)</f>
        <v>#REF!</v>
      </c>
      <c r="C343" s="37" t="e">
        <f>SUMIF(#REF!,A343,#REF!)</f>
        <v>#REF!</v>
      </c>
      <c r="D343" s="37" t="e">
        <f>SUMIF(#REF!,A343,#REF!)</f>
        <v>#REF!</v>
      </c>
      <c r="E343" s="37" t="e">
        <f>SUMIF(#REF!,A343,#REF!)</f>
        <v>#REF!</v>
      </c>
    </row>
    <row r="344" spans="1:5" ht="17.100000000000001" customHeight="1" x14ac:dyDescent="0.15">
      <c r="A344" s="36"/>
      <c r="B344" s="37" t="e">
        <f>SUMIF(#REF!,A344,#REF!)</f>
        <v>#REF!</v>
      </c>
      <c r="C344" s="37" t="e">
        <f>SUMIF(#REF!,A344,#REF!)</f>
        <v>#REF!</v>
      </c>
      <c r="D344" s="37" t="e">
        <f>SUMIF(#REF!,A344,#REF!)</f>
        <v>#REF!</v>
      </c>
      <c r="E344" s="37" t="e">
        <f>SUMIF(#REF!,A344,#REF!)</f>
        <v>#REF!</v>
      </c>
    </row>
    <row r="345" spans="1:5" ht="17.100000000000001" customHeight="1" x14ac:dyDescent="0.15">
      <c r="A345" s="36"/>
      <c r="B345" s="37" t="e">
        <f>SUMIF(#REF!,A345,#REF!)</f>
        <v>#REF!</v>
      </c>
      <c r="C345" s="37" t="e">
        <f>SUMIF(#REF!,A345,#REF!)</f>
        <v>#REF!</v>
      </c>
      <c r="D345" s="37" t="e">
        <f>SUMIF(#REF!,A345,#REF!)</f>
        <v>#REF!</v>
      </c>
      <c r="E345" s="37" t="e">
        <f>SUMIF(#REF!,A345,#REF!)</f>
        <v>#REF!</v>
      </c>
    </row>
    <row r="346" spans="1:5" ht="17.100000000000001" customHeight="1" x14ac:dyDescent="0.15">
      <c r="A346" s="36"/>
      <c r="B346" s="37" t="e">
        <f>SUMIF(#REF!,A346,#REF!)</f>
        <v>#REF!</v>
      </c>
      <c r="C346" s="37" t="e">
        <f>SUMIF(#REF!,A346,#REF!)</f>
        <v>#REF!</v>
      </c>
      <c r="D346" s="37" t="e">
        <f>SUMIF(#REF!,A346,#REF!)</f>
        <v>#REF!</v>
      </c>
      <c r="E346" s="37" t="e">
        <f>SUMIF(#REF!,A346,#REF!)</f>
        <v>#REF!</v>
      </c>
    </row>
    <row r="347" spans="1:5" ht="17.100000000000001" customHeight="1" x14ac:dyDescent="0.15">
      <c r="A347" s="36"/>
      <c r="B347" s="37" t="e">
        <f>SUMIF(#REF!,A347,#REF!)</f>
        <v>#REF!</v>
      </c>
      <c r="C347" s="37" t="e">
        <f>SUMIF(#REF!,A347,#REF!)</f>
        <v>#REF!</v>
      </c>
      <c r="D347" s="37" t="e">
        <f>SUMIF(#REF!,A347,#REF!)</f>
        <v>#REF!</v>
      </c>
      <c r="E347" s="37" t="e">
        <f>SUMIF(#REF!,A347,#REF!)</f>
        <v>#REF!</v>
      </c>
    </row>
    <row r="348" spans="1:5" ht="17.100000000000001" customHeight="1" x14ac:dyDescent="0.15">
      <c r="A348" s="36"/>
      <c r="B348" s="37" t="e">
        <f>SUMIF(#REF!,A348,#REF!)</f>
        <v>#REF!</v>
      </c>
      <c r="C348" s="37" t="e">
        <f>SUMIF(#REF!,A348,#REF!)</f>
        <v>#REF!</v>
      </c>
      <c r="D348" s="37" t="e">
        <f>SUMIF(#REF!,A348,#REF!)</f>
        <v>#REF!</v>
      </c>
      <c r="E348" s="37" t="e">
        <f>SUMIF(#REF!,A348,#REF!)</f>
        <v>#REF!</v>
      </c>
    </row>
    <row r="349" spans="1:5" ht="17.100000000000001" customHeight="1" x14ac:dyDescent="0.15">
      <c r="A349" s="36"/>
      <c r="B349" s="37" t="e">
        <f>SUMIF(#REF!,A349,#REF!)</f>
        <v>#REF!</v>
      </c>
      <c r="C349" s="37" t="e">
        <f>SUMIF(#REF!,A349,#REF!)</f>
        <v>#REF!</v>
      </c>
      <c r="D349" s="37" t="e">
        <f>SUMIF(#REF!,A349,#REF!)</f>
        <v>#REF!</v>
      </c>
      <c r="E349" s="37" t="e">
        <f>SUMIF(#REF!,A349,#REF!)</f>
        <v>#REF!</v>
      </c>
    </row>
    <row r="350" spans="1:5" ht="17.100000000000001" customHeight="1" x14ac:dyDescent="0.15">
      <c r="A350" s="36"/>
      <c r="B350" s="37" t="e">
        <f>SUMIF(#REF!,A350,#REF!)</f>
        <v>#REF!</v>
      </c>
      <c r="C350" s="37" t="e">
        <f>SUMIF(#REF!,A350,#REF!)</f>
        <v>#REF!</v>
      </c>
      <c r="D350" s="37" t="e">
        <f>SUMIF(#REF!,A350,#REF!)</f>
        <v>#REF!</v>
      </c>
      <c r="E350" s="37" t="e">
        <f>SUMIF(#REF!,A350,#REF!)</f>
        <v>#REF!</v>
      </c>
    </row>
    <row r="351" spans="1:5" ht="17.100000000000001" customHeight="1" x14ac:dyDescent="0.15">
      <c r="A351" s="36"/>
      <c r="B351" s="37" t="e">
        <f>SUMIF(#REF!,A351,#REF!)</f>
        <v>#REF!</v>
      </c>
      <c r="C351" s="37" t="e">
        <f>SUMIF(#REF!,A351,#REF!)</f>
        <v>#REF!</v>
      </c>
      <c r="D351" s="37" t="e">
        <f>SUMIF(#REF!,A351,#REF!)</f>
        <v>#REF!</v>
      </c>
      <c r="E351" s="37" t="e">
        <f>SUMIF(#REF!,A351,#REF!)</f>
        <v>#REF!</v>
      </c>
    </row>
    <row r="352" spans="1:5" ht="17.100000000000001" customHeight="1" x14ac:dyDescent="0.15">
      <c r="A352" s="36"/>
      <c r="B352" s="37" t="e">
        <f>SUMIF(#REF!,A352,#REF!)</f>
        <v>#REF!</v>
      </c>
      <c r="C352" s="37" t="e">
        <f>SUMIF(#REF!,A352,#REF!)</f>
        <v>#REF!</v>
      </c>
      <c r="D352" s="37" t="e">
        <f>SUMIF(#REF!,A352,#REF!)</f>
        <v>#REF!</v>
      </c>
      <c r="E352" s="37" t="e">
        <f>SUMIF(#REF!,A352,#REF!)</f>
        <v>#REF!</v>
      </c>
    </row>
    <row r="353" spans="1:5" ht="17.100000000000001" customHeight="1" x14ac:dyDescent="0.15">
      <c r="A353" s="36"/>
      <c r="B353" s="37" t="e">
        <f>SUMIF(#REF!,A353,#REF!)</f>
        <v>#REF!</v>
      </c>
      <c r="C353" s="37" t="e">
        <f>SUMIF(#REF!,A353,#REF!)</f>
        <v>#REF!</v>
      </c>
      <c r="D353" s="37" t="e">
        <f>SUMIF(#REF!,A353,#REF!)</f>
        <v>#REF!</v>
      </c>
      <c r="E353" s="37" t="e">
        <f>SUMIF(#REF!,A353,#REF!)</f>
        <v>#REF!</v>
      </c>
    </row>
    <row r="354" spans="1:5" ht="17.100000000000001" customHeight="1" x14ac:dyDescent="0.15">
      <c r="A354" s="36"/>
      <c r="B354" s="37" t="e">
        <f>SUMIF(#REF!,A354,#REF!)</f>
        <v>#REF!</v>
      </c>
      <c r="C354" s="37" t="e">
        <f>SUMIF(#REF!,A354,#REF!)</f>
        <v>#REF!</v>
      </c>
      <c r="D354" s="37" t="e">
        <f>SUMIF(#REF!,A354,#REF!)</f>
        <v>#REF!</v>
      </c>
      <c r="E354" s="37" t="e">
        <f>SUMIF(#REF!,A354,#REF!)</f>
        <v>#REF!</v>
      </c>
    </row>
    <row r="355" spans="1:5" ht="17.100000000000001" customHeight="1" x14ac:dyDescent="0.15">
      <c r="A355" s="36"/>
      <c r="B355" s="37" t="e">
        <f>SUMIF(#REF!,A355,#REF!)</f>
        <v>#REF!</v>
      </c>
      <c r="C355" s="37" t="e">
        <f>SUMIF(#REF!,A355,#REF!)</f>
        <v>#REF!</v>
      </c>
      <c r="D355" s="37" t="e">
        <f>SUMIF(#REF!,A355,#REF!)</f>
        <v>#REF!</v>
      </c>
      <c r="E355" s="37" t="e">
        <f>SUMIF(#REF!,A355,#REF!)</f>
        <v>#REF!</v>
      </c>
    </row>
    <row r="356" spans="1:5" ht="17.100000000000001" customHeight="1" x14ac:dyDescent="0.15">
      <c r="A356" s="36"/>
      <c r="B356" s="37" t="e">
        <f>SUMIF(#REF!,A356,#REF!)</f>
        <v>#REF!</v>
      </c>
      <c r="C356" s="37" t="e">
        <f>SUMIF(#REF!,A356,#REF!)</f>
        <v>#REF!</v>
      </c>
      <c r="D356" s="37" t="e">
        <f>SUMIF(#REF!,A356,#REF!)</f>
        <v>#REF!</v>
      </c>
      <c r="E356" s="37" t="e">
        <f>SUMIF(#REF!,A356,#REF!)</f>
        <v>#REF!</v>
      </c>
    </row>
    <row r="357" spans="1:5" ht="17.100000000000001" customHeight="1" x14ac:dyDescent="0.15">
      <c r="A357" s="36"/>
      <c r="B357" s="37" t="e">
        <f>SUMIF(#REF!,A357,#REF!)</f>
        <v>#REF!</v>
      </c>
      <c r="C357" s="37" t="e">
        <f>SUMIF(#REF!,A357,#REF!)</f>
        <v>#REF!</v>
      </c>
      <c r="D357" s="37" t="e">
        <f>SUMIF(#REF!,A357,#REF!)</f>
        <v>#REF!</v>
      </c>
      <c r="E357" s="37" t="e">
        <f>SUMIF(#REF!,A357,#REF!)</f>
        <v>#REF!</v>
      </c>
    </row>
    <row r="358" spans="1:5" ht="17.100000000000001" customHeight="1" x14ac:dyDescent="0.15">
      <c r="A358" s="36"/>
      <c r="B358" s="37" t="e">
        <f>SUMIF(#REF!,A358,#REF!)</f>
        <v>#REF!</v>
      </c>
      <c r="C358" s="37" t="e">
        <f>SUMIF(#REF!,A358,#REF!)</f>
        <v>#REF!</v>
      </c>
      <c r="D358" s="37" t="e">
        <f>SUMIF(#REF!,A358,#REF!)</f>
        <v>#REF!</v>
      </c>
      <c r="E358" s="37" t="e">
        <f>SUMIF(#REF!,A358,#REF!)</f>
        <v>#REF!</v>
      </c>
    </row>
    <row r="359" spans="1:5" ht="17.100000000000001" customHeight="1" x14ac:dyDescent="0.15">
      <c r="A359" s="36"/>
      <c r="B359" s="37" t="e">
        <f>SUMIF(#REF!,A359,#REF!)</f>
        <v>#REF!</v>
      </c>
      <c r="C359" s="37" t="e">
        <f>SUMIF(#REF!,A359,#REF!)</f>
        <v>#REF!</v>
      </c>
      <c r="D359" s="37" t="e">
        <f>SUMIF(#REF!,A359,#REF!)</f>
        <v>#REF!</v>
      </c>
      <c r="E359" s="37" t="e">
        <f>SUMIF(#REF!,A359,#REF!)</f>
        <v>#REF!</v>
      </c>
    </row>
    <row r="360" spans="1:5" ht="17.100000000000001" customHeight="1" x14ac:dyDescent="0.15">
      <c r="A360" s="36"/>
      <c r="B360" s="37" t="e">
        <f>SUMIF(#REF!,A360,#REF!)</f>
        <v>#REF!</v>
      </c>
      <c r="C360" s="37" t="e">
        <f>SUMIF(#REF!,A360,#REF!)</f>
        <v>#REF!</v>
      </c>
      <c r="D360" s="37" t="e">
        <f>SUMIF(#REF!,A360,#REF!)</f>
        <v>#REF!</v>
      </c>
      <c r="E360" s="37" t="e">
        <f>SUMIF(#REF!,A360,#REF!)</f>
        <v>#REF!</v>
      </c>
    </row>
    <row r="361" spans="1:5" ht="17.100000000000001" customHeight="1" x14ac:dyDescent="0.15">
      <c r="A361" s="36"/>
      <c r="B361" s="37" t="e">
        <f>SUMIF(#REF!,A361,#REF!)</f>
        <v>#REF!</v>
      </c>
      <c r="C361" s="37" t="e">
        <f>SUMIF(#REF!,A361,#REF!)</f>
        <v>#REF!</v>
      </c>
      <c r="D361" s="37" t="e">
        <f>SUMIF(#REF!,A361,#REF!)</f>
        <v>#REF!</v>
      </c>
      <c r="E361" s="37" t="e">
        <f>SUMIF(#REF!,A361,#REF!)</f>
        <v>#REF!</v>
      </c>
    </row>
    <row r="362" spans="1:5" ht="17.100000000000001" customHeight="1" x14ac:dyDescent="0.15">
      <c r="A362" s="36"/>
      <c r="B362" s="37" t="e">
        <f>SUMIF(#REF!,A362,#REF!)</f>
        <v>#REF!</v>
      </c>
      <c r="C362" s="37" t="e">
        <f>SUMIF(#REF!,A362,#REF!)</f>
        <v>#REF!</v>
      </c>
      <c r="D362" s="37" t="e">
        <f>SUMIF(#REF!,A362,#REF!)</f>
        <v>#REF!</v>
      </c>
      <c r="E362" s="37" t="e">
        <f>SUMIF(#REF!,A362,#REF!)</f>
        <v>#REF!</v>
      </c>
    </row>
    <row r="363" spans="1:5" ht="17.100000000000001" customHeight="1" x14ac:dyDescent="0.15">
      <c r="A363" s="36"/>
      <c r="B363" s="37" t="e">
        <f>SUMIF(#REF!,A363,#REF!)</f>
        <v>#REF!</v>
      </c>
      <c r="C363" s="37" t="e">
        <f>SUMIF(#REF!,A363,#REF!)</f>
        <v>#REF!</v>
      </c>
      <c r="D363" s="37" t="e">
        <f>SUMIF(#REF!,A363,#REF!)</f>
        <v>#REF!</v>
      </c>
      <c r="E363" s="37" t="e">
        <f>SUMIF(#REF!,A363,#REF!)</f>
        <v>#REF!</v>
      </c>
    </row>
    <row r="364" spans="1:5" ht="17.100000000000001" customHeight="1" x14ac:dyDescent="0.15">
      <c r="A364" s="36"/>
      <c r="B364" s="37" t="e">
        <f>SUMIF(#REF!,A364,#REF!)</f>
        <v>#REF!</v>
      </c>
      <c r="C364" s="37" t="e">
        <f>SUMIF(#REF!,A364,#REF!)</f>
        <v>#REF!</v>
      </c>
      <c r="D364" s="37" t="e">
        <f>SUMIF(#REF!,A364,#REF!)</f>
        <v>#REF!</v>
      </c>
      <c r="E364" s="37" t="e">
        <f>SUMIF(#REF!,A364,#REF!)</f>
        <v>#REF!</v>
      </c>
    </row>
    <row r="365" spans="1:5" ht="17.100000000000001" customHeight="1" x14ac:dyDescent="0.15">
      <c r="A365" s="36"/>
      <c r="B365" s="37" t="e">
        <f>SUMIF(#REF!,A365,#REF!)</f>
        <v>#REF!</v>
      </c>
      <c r="C365" s="37" t="e">
        <f>SUMIF(#REF!,A365,#REF!)</f>
        <v>#REF!</v>
      </c>
      <c r="D365" s="37" t="e">
        <f>SUMIF(#REF!,A365,#REF!)</f>
        <v>#REF!</v>
      </c>
      <c r="E365" s="37" t="e">
        <f>SUMIF(#REF!,A365,#REF!)</f>
        <v>#REF!</v>
      </c>
    </row>
    <row r="366" spans="1:5" ht="17.100000000000001" customHeight="1" x14ac:dyDescent="0.15">
      <c r="A366" s="36"/>
      <c r="B366" s="37" t="e">
        <f>SUMIF(#REF!,A366,#REF!)</f>
        <v>#REF!</v>
      </c>
      <c r="C366" s="37" t="e">
        <f>SUMIF(#REF!,A366,#REF!)</f>
        <v>#REF!</v>
      </c>
      <c r="D366" s="37" t="e">
        <f>SUMIF(#REF!,A366,#REF!)</f>
        <v>#REF!</v>
      </c>
      <c r="E366" s="37" t="e">
        <f>SUMIF(#REF!,A366,#REF!)</f>
        <v>#REF!</v>
      </c>
    </row>
    <row r="367" spans="1:5" ht="17.100000000000001" customHeight="1" x14ac:dyDescent="0.15">
      <c r="A367" s="36"/>
      <c r="B367" s="37" t="e">
        <f>SUMIF(#REF!,A367,#REF!)</f>
        <v>#REF!</v>
      </c>
      <c r="C367" s="37" t="e">
        <f>SUMIF(#REF!,A367,#REF!)</f>
        <v>#REF!</v>
      </c>
      <c r="D367" s="37" t="e">
        <f>SUMIF(#REF!,A367,#REF!)</f>
        <v>#REF!</v>
      </c>
      <c r="E367" s="37" t="e">
        <f>SUMIF(#REF!,A367,#REF!)</f>
        <v>#REF!</v>
      </c>
    </row>
    <row r="368" spans="1:5" ht="17.100000000000001" customHeight="1" x14ac:dyDescent="0.15">
      <c r="A368" s="36"/>
      <c r="B368" s="37" t="e">
        <f>SUMIF(#REF!,A368,#REF!)</f>
        <v>#REF!</v>
      </c>
      <c r="C368" s="37" t="e">
        <f>SUMIF(#REF!,A368,#REF!)</f>
        <v>#REF!</v>
      </c>
      <c r="D368" s="37" t="e">
        <f>SUMIF(#REF!,A368,#REF!)</f>
        <v>#REF!</v>
      </c>
      <c r="E368" s="37" t="e">
        <f>SUMIF(#REF!,A368,#REF!)</f>
        <v>#REF!</v>
      </c>
    </row>
    <row r="369" spans="1:5" ht="17.100000000000001" customHeight="1" x14ac:dyDescent="0.15">
      <c r="A369" s="36"/>
      <c r="B369" s="37" t="e">
        <f>SUMIF(#REF!,A369,#REF!)</f>
        <v>#REF!</v>
      </c>
      <c r="C369" s="37" t="e">
        <f>SUMIF(#REF!,A369,#REF!)</f>
        <v>#REF!</v>
      </c>
      <c r="D369" s="37" t="e">
        <f>SUMIF(#REF!,A369,#REF!)</f>
        <v>#REF!</v>
      </c>
      <c r="E369" s="37" t="e">
        <f>SUMIF(#REF!,A369,#REF!)</f>
        <v>#REF!</v>
      </c>
    </row>
    <row r="370" spans="1:5" ht="17.100000000000001" customHeight="1" x14ac:dyDescent="0.15">
      <c r="A370" s="36"/>
      <c r="B370" s="37" t="e">
        <f>SUMIF(#REF!,A370,#REF!)</f>
        <v>#REF!</v>
      </c>
      <c r="C370" s="37" t="e">
        <f>SUMIF(#REF!,A370,#REF!)</f>
        <v>#REF!</v>
      </c>
      <c r="D370" s="37" t="e">
        <f>SUMIF(#REF!,A370,#REF!)</f>
        <v>#REF!</v>
      </c>
      <c r="E370" s="37" t="e">
        <f>SUMIF(#REF!,A370,#REF!)</f>
        <v>#REF!</v>
      </c>
    </row>
    <row r="371" spans="1:5" ht="17.100000000000001" customHeight="1" x14ac:dyDescent="0.15">
      <c r="A371" s="36"/>
      <c r="B371" s="37" t="e">
        <f>SUMIF(#REF!,A371,#REF!)</f>
        <v>#REF!</v>
      </c>
      <c r="C371" s="37" t="e">
        <f>SUMIF(#REF!,A371,#REF!)</f>
        <v>#REF!</v>
      </c>
      <c r="D371" s="37" t="e">
        <f>SUMIF(#REF!,A371,#REF!)</f>
        <v>#REF!</v>
      </c>
      <c r="E371" s="37" t="e">
        <f>SUMIF(#REF!,A371,#REF!)</f>
        <v>#REF!</v>
      </c>
    </row>
    <row r="372" spans="1:5" ht="17.100000000000001" customHeight="1" x14ac:dyDescent="0.15">
      <c r="A372" s="36"/>
      <c r="B372" s="37" t="e">
        <f>SUMIF(#REF!,A372,#REF!)</f>
        <v>#REF!</v>
      </c>
      <c r="C372" s="37" t="e">
        <f>SUMIF(#REF!,A372,#REF!)</f>
        <v>#REF!</v>
      </c>
      <c r="D372" s="37" t="e">
        <f>SUMIF(#REF!,A372,#REF!)</f>
        <v>#REF!</v>
      </c>
      <c r="E372" s="37" t="e">
        <f>SUMIF(#REF!,A372,#REF!)</f>
        <v>#REF!</v>
      </c>
    </row>
    <row r="373" spans="1:5" ht="17.100000000000001" customHeight="1" x14ac:dyDescent="0.15">
      <c r="A373" s="36"/>
      <c r="B373" s="37" t="e">
        <f>SUMIF(#REF!,A373,#REF!)</f>
        <v>#REF!</v>
      </c>
      <c r="C373" s="37" t="e">
        <f>SUMIF(#REF!,A373,#REF!)</f>
        <v>#REF!</v>
      </c>
      <c r="D373" s="37" t="e">
        <f>SUMIF(#REF!,A373,#REF!)</f>
        <v>#REF!</v>
      </c>
      <c r="E373" s="37" t="e">
        <f>SUMIF(#REF!,A373,#REF!)</f>
        <v>#REF!</v>
      </c>
    </row>
    <row r="374" spans="1:5" ht="17.100000000000001" customHeight="1" x14ac:dyDescent="0.15">
      <c r="A374" s="36"/>
      <c r="B374" s="37" t="e">
        <f>SUMIF(#REF!,A374,#REF!)</f>
        <v>#REF!</v>
      </c>
      <c r="C374" s="37" t="e">
        <f>SUMIF(#REF!,A374,#REF!)</f>
        <v>#REF!</v>
      </c>
      <c r="D374" s="37" t="e">
        <f>SUMIF(#REF!,A374,#REF!)</f>
        <v>#REF!</v>
      </c>
      <c r="E374" s="37" t="e">
        <f>SUMIF(#REF!,A374,#REF!)</f>
        <v>#REF!</v>
      </c>
    </row>
    <row r="375" spans="1:5" ht="17.100000000000001" customHeight="1" x14ac:dyDescent="0.15">
      <c r="A375" s="36"/>
      <c r="B375" s="37" t="e">
        <f>SUMIF(#REF!,A375,#REF!)</f>
        <v>#REF!</v>
      </c>
      <c r="C375" s="37" t="e">
        <f>SUMIF(#REF!,A375,#REF!)</f>
        <v>#REF!</v>
      </c>
      <c r="D375" s="37" t="e">
        <f>SUMIF(#REF!,A375,#REF!)</f>
        <v>#REF!</v>
      </c>
      <c r="E375" s="37" t="e">
        <f>SUMIF(#REF!,A375,#REF!)</f>
        <v>#REF!</v>
      </c>
    </row>
    <row r="376" spans="1:5" ht="17.100000000000001" customHeight="1" x14ac:dyDescent="0.15">
      <c r="A376" s="36"/>
      <c r="B376" s="37" t="e">
        <f>SUMIF(#REF!,A376,#REF!)</f>
        <v>#REF!</v>
      </c>
      <c r="C376" s="37" t="e">
        <f>SUMIF(#REF!,A376,#REF!)</f>
        <v>#REF!</v>
      </c>
      <c r="D376" s="37" t="e">
        <f>SUMIF(#REF!,A376,#REF!)</f>
        <v>#REF!</v>
      </c>
      <c r="E376" s="37" t="e">
        <f>SUMIF(#REF!,A376,#REF!)</f>
        <v>#REF!</v>
      </c>
    </row>
    <row r="377" spans="1:5" ht="17.100000000000001" customHeight="1" x14ac:dyDescent="0.15">
      <c r="A377" s="36"/>
      <c r="B377" s="37" t="e">
        <f>SUMIF(#REF!,A377,#REF!)</f>
        <v>#REF!</v>
      </c>
      <c r="C377" s="37" t="e">
        <f>SUMIF(#REF!,A377,#REF!)</f>
        <v>#REF!</v>
      </c>
      <c r="D377" s="37" t="e">
        <f>SUMIF(#REF!,A377,#REF!)</f>
        <v>#REF!</v>
      </c>
      <c r="E377" s="37" t="e">
        <f>SUMIF(#REF!,A377,#REF!)</f>
        <v>#REF!</v>
      </c>
    </row>
    <row r="378" spans="1:5" ht="17.100000000000001" customHeight="1" x14ac:dyDescent="0.15">
      <c r="A378" s="36"/>
      <c r="B378" s="37" t="e">
        <f>SUMIF(#REF!,A378,#REF!)</f>
        <v>#REF!</v>
      </c>
      <c r="C378" s="37" t="e">
        <f>SUMIF(#REF!,A378,#REF!)</f>
        <v>#REF!</v>
      </c>
      <c r="D378" s="37" t="e">
        <f>SUMIF(#REF!,A378,#REF!)</f>
        <v>#REF!</v>
      </c>
      <c r="E378" s="37" t="e">
        <f>SUMIF(#REF!,A378,#REF!)</f>
        <v>#REF!</v>
      </c>
    </row>
    <row r="379" spans="1:5" ht="17.100000000000001" customHeight="1" x14ac:dyDescent="0.15">
      <c r="A379" s="36"/>
      <c r="B379" s="37" t="e">
        <f>SUMIF(#REF!,A379,#REF!)</f>
        <v>#REF!</v>
      </c>
      <c r="C379" s="37" t="e">
        <f>SUMIF(#REF!,A379,#REF!)</f>
        <v>#REF!</v>
      </c>
      <c r="D379" s="37" t="e">
        <f>SUMIF(#REF!,A379,#REF!)</f>
        <v>#REF!</v>
      </c>
      <c r="E379" s="37" t="e">
        <f>SUMIF(#REF!,A379,#REF!)</f>
        <v>#REF!</v>
      </c>
    </row>
    <row r="380" spans="1:5" ht="17.100000000000001" customHeight="1" x14ac:dyDescent="0.15">
      <c r="A380" s="36"/>
      <c r="B380" s="37" t="e">
        <f>SUMIF(#REF!,A380,#REF!)</f>
        <v>#REF!</v>
      </c>
      <c r="C380" s="37" t="e">
        <f>SUMIF(#REF!,A380,#REF!)</f>
        <v>#REF!</v>
      </c>
      <c r="D380" s="37" t="e">
        <f>SUMIF(#REF!,A380,#REF!)</f>
        <v>#REF!</v>
      </c>
      <c r="E380" s="37" t="e">
        <f>SUMIF(#REF!,A380,#REF!)</f>
        <v>#REF!</v>
      </c>
    </row>
    <row r="381" spans="1:5" ht="17.100000000000001" customHeight="1" x14ac:dyDescent="0.15">
      <c r="A381" s="36"/>
      <c r="B381" s="37" t="e">
        <f>SUMIF(#REF!,A381,#REF!)</f>
        <v>#REF!</v>
      </c>
      <c r="C381" s="37" t="e">
        <f>SUMIF(#REF!,A381,#REF!)</f>
        <v>#REF!</v>
      </c>
      <c r="D381" s="37" t="e">
        <f>SUMIF(#REF!,A381,#REF!)</f>
        <v>#REF!</v>
      </c>
      <c r="E381" s="37" t="e">
        <f>SUMIF(#REF!,A381,#REF!)</f>
        <v>#REF!</v>
      </c>
    </row>
    <row r="382" spans="1:5" ht="17.100000000000001" customHeight="1" x14ac:dyDescent="0.15">
      <c r="A382" s="36"/>
      <c r="B382" s="37" t="e">
        <f>SUMIF(#REF!,A382,#REF!)</f>
        <v>#REF!</v>
      </c>
      <c r="C382" s="37" t="e">
        <f>SUMIF(#REF!,A382,#REF!)</f>
        <v>#REF!</v>
      </c>
      <c r="D382" s="37" t="e">
        <f>SUMIF(#REF!,A382,#REF!)</f>
        <v>#REF!</v>
      </c>
      <c r="E382" s="37" t="e">
        <f>SUMIF(#REF!,A382,#REF!)</f>
        <v>#REF!</v>
      </c>
    </row>
    <row r="383" spans="1:5" ht="17.100000000000001" customHeight="1" x14ac:dyDescent="0.15">
      <c r="A383" s="36"/>
      <c r="B383" s="37" t="e">
        <f>SUMIF(#REF!,A383,#REF!)</f>
        <v>#REF!</v>
      </c>
      <c r="C383" s="37" t="e">
        <f>SUMIF(#REF!,A383,#REF!)</f>
        <v>#REF!</v>
      </c>
      <c r="D383" s="37" t="e">
        <f>SUMIF(#REF!,A383,#REF!)</f>
        <v>#REF!</v>
      </c>
      <c r="E383" s="37" t="e">
        <f>SUMIF(#REF!,A383,#REF!)</f>
        <v>#REF!</v>
      </c>
    </row>
    <row r="384" spans="1:5" ht="17.100000000000001" customHeight="1" x14ac:dyDescent="0.15">
      <c r="A384" s="36"/>
      <c r="B384" s="37" t="e">
        <f>SUMIF(#REF!,A384,#REF!)</f>
        <v>#REF!</v>
      </c>
      <c r="C384" s="37" t="e">
        <f>SUMIF(#REF!,A384,#REF!)</f>
        <v>#REF!</v>
      </c>
      <c r="D384" s="37" t="e">
        <f>SUMIF(#REF!,A384,#REF!)</f>
        <v>#REF!</v>
      </c>
      <c r="E384" s="37" t="e">
        <f>SUMIF(#REF!,A384,#REF!)</f>
        <v>#REF!</v>
      </c>
    </row>
    <row r="385" spans="1:5" ht="17.100000000000001" customHeight="1" x14ac:dyDescent="0.15">
      <c r="A385" s="36"/>
      <c r="B385" s="37" t="e">
        <f>SUMIF(#REF!,A385,#REF!)</f>
        <v>#REF!</v>
      </c>
      <c r="C385" s="37" t="e">
        <f>SUMIF(#REF!,A385,#REF!)</f>
        <v>#REF!</v>
      </c>
      <c r="D385" s="37" t="e">
        <f>SUMIF(#REF!,A385,#REF!)</f>
        <v>#REF!</v>
      </c>
      <c r="E385" s="37" t="e">
        <f>SUMIF(#REF!,A385,#REF!)</f>
        <v>#REF!</v>
      </c>
    </row>
    <row r="386" spans="1:5" ht="17.100000000000001" customHeight="1" x14ac:dyDescent="0.15">
      <c r="A386" s="36"/>
      <c r="B386" s="37" t="e">
        <f>SUMIF(#REF!,A386,#REF!)</f>
        <v>#REF!</v>
      </c>
      <c r="C386" s="37" t="e">
        <f>SUMIF(#REF!,A386,#REF!)</f>
        <v>#REF!</v>
      </c>
      <c r="D386" s="37" t="e">
        <f>SUMIF(#REF!,A386,#REF!)</f>
        <v>#REF!</v>
      </c>
      <c r="E386" s="37" t="e">
        <f>SUMIF(#REF!,A386,#REF!)</f>
        <v>#REF!</v>
      </c>
    </row>
    <row r="387" spans="1:5" ht="17.100000000000001" customHeight="1" x14ac:dyDescent="0.15">
      <c r="A387" s="36"/>
      <c r="B387" s="37" t="e">
        <f>SUMIF(#REF!,A387,#REF!)</f>
        <v>#REF!</v>
      </c>
      <c r="C387" s="37" t="e">
        <f>SUMIF(#REF!,A387,#REF!)</f>
        <v>#REF!</v>
      </c>
      <c r="D387" s="37" t="e">
        <f>SUMIF(#REF!,A387,#REF!)</f>
        <v>#REF!</v>
      </c>
      <c r="E387" s="37" t="e">
        <f>SUMIF(#REF!,A387,#REF!)</f>
        <v>#REF!</v>
      </c>
    </row>
    <row r="388" spans="1:5" ht="17.100000000000001" customHeight="1" x14ac:dyDescent="0.15">
      <c r="A388" s="36"/>
      <c r="B388" s="37" t="e">
        <f>SUMIF(#REF!,A388,#REF!)</f>
        <v>#REF!</v>
      </c>
      <c r="C388" s="37" t="e">
        <f>SUMIF(#REF!,A388,#REF!)</f>
        <v>#REF!</v>
      </c>
      <c r="D388" s="37" t="e">
        <f>SUMIF(#REF!,A388,#REF!)</f>
        <v>#REF!</v>
      </c>
      <c r="E388" s="37" t="e">
        <f>SUMIF(#REF!,A388,#REF!)</f>
        <v>#REF!</v>
      </c>
    </row>
    <row r="389" spans="1:5" ht="17.100000000000001" customHeight="1" x14ac:dyDescent="0.15">
      <c r="A389" s="36"/>
      <c r="B389" s="37" t="e">
        <f>SUMIF(#REF!,A389,#REF!)</f>
        <v>#REF!</v>
      </c>
      <c r="C389" s="37" t="e">
        <f>SUMIF(#REF!,A389,#REF!)</f>
        <v>#REF!</v>
      </c>
      <c r="D389" s="37" t="e">
        <f>SUMIF(#REF!,A389,#REF!)</f>
        <v>#REF!</v>
      </c>
      <c r="E389" s="37" t="e">
        <f>SUMIF(#REF!,A389,#REF!)</f>
        <v>#REF!</v>
      </c>
    </row>
    <row r="390" spans="1:5" ht="17.100000000000001" customHeight="1" x14ac:dyDescent="0.15">
      <c r="A390" s="36"/>
      <c r="B390" s="37" t="e">
        <f>SUMIF(#REF!,A390,#REF!)</f>
        <v>#REF!</v>
      </c>
      <c r="C390" s="37" t="e">
        <f>SUMIF(#REF!,A390,#REF!)</f>
        <v>#REF!</v>
      </c>
      <c r="D390" s="37" t="e">
        <f>SUMIF(#REF!,A390,#REF!)</f>
        <v>#REF!</v>
      </c>
      <c r="E390" s="37" t="e">
        <f>SUMIF(#REF!,A390,#REF!)</f>
        <v>#REF!</v>
      </c>
    </row>
    <row r="391" spans="1:5" ht="17.100000000000001" customHeight="1" x14ac:dyDescent="0.15">
      <c r="A391" s="36"/>
      <c r="B391" s="37" t="e">
        <f>SUMIF(#REF!,A391,#REF!)</f>
        <v>#REF!</v>
      </c>
      <c r="C391" s="37" t="e">
        <f>SUMIF(#REF!,A391,#REF!)</f>
        <v>#REF!</v>
      </c>
      <c r="D391" s="37" t="e">
        <f>SUMIF(#REF!,A391,#REF!)</f>
        <v>#REF!</v>
      </c>
      <c r="E391" s="37" t="e">
        <f>SUMIF(#REF!,A391,#REF!)</f>
        <v>#REF!</v>
      </c>
    </row>
    <row r="392" spans="1:5" ht="17.100000000000001" customHeight="1" x14ac:dyDescent="0.15">
      <c r="A392" s="36"/>
      <c r="B392" s="37" t="e">
        <f>SUMIF(#REF!,A392,#REF!)</f>
        <v>#REF!</v>
      </c>
      <c r="C392" s="37" t="e">
        <f>SUMIF(#REF!,A392,#REF!)</f>
        <v>#REF!</v>
      </c>
      <c r="D392" s="37" t="e">
        <f>SUMIF(#REF!,A392,#REF!)</f>
        <v>#REF!</v>
      </c>
      <c r="E392" s="37" t="e">
        <f>SUMIF(#REF!,A392,#REF!)</f>
        <v>#REF!</v>
      </c>
    </row>
    <row r="393" spans="1:5" ht="17.100000000000001" customHeight="1" x14ac:dyDescent="0.15">
      <c r="A393" s="36"/>
      <c r="B393" s="37" t="e">
        <f>SUMIF(#REF!,A393,#REF!)</f>
        <v>#REF!</v>
      </c>
      <c r="C393" s="37" t="e">
        <f>SUMIF(#REF!,A393,#REF!)</f>
        <v>#REF!</v>
      </c>
      <c r="D393" s="37" t="e">
        <f>SUMIF(#REF!,A393,#REF!)</f>
        <v>#REF!</v>
      </c>
      <c r="E393" s="37" t="e">
        <f>SUMIF(#REF!,A393,#REF!)</f>
        <v>#REF!</v>
      </c>
    </row>
    <row r="394" spans="1:5" ht="17.100000000000001" customHeight="1" x14ac:dyDescent="0.15">
      <c r="A394" s="36"/>
      <c r="B394" s="37" t="e">
        <f>SUMIF(#REF!,A394,#REF!)</f>
        <v>#REF!</v>
      </c>
      <c r="C394" s="37" t="e">
        <f>SUMIF(#REF!,A394,#REF!)</f>
        <v>#REF!</v>
      </c>
      <c r="D394" s="37" t="e">
        <f>SUMIF(#REF!,A394,#REF!)</f>
        <v>#REF!</v>
      </c>
      <c r="E394" s="37" t="e">
        <f>SUMIF(#REF!,A394,#REF!)</f>
        <v>#REF!</v>
      </c>
    </row>
    <row r="395" spans="1:5" ht="17.100000000000001" customHeight="1" x14ac:dyDescent="0.15">
      <c r="A395" s="36"/>
      <c r="B395" s="37" t="e">
        <f>SUMIF(#REF!,A395,#REF!)</f>
        <v>#REF!</v>
      </c>
      <c r="C395" s="37" t="e">
        <f>SUMIF(#REF!,A395,#REF!)</f>
        <v>#REF!</v>
      </c>
      <c r="D395" s="37" t="e">
        <f>SUMIF(#REF!,A395,#REF!)</f>
        <v>#REF!</v>
      </c>
      <c r="E395" s="37" t="e">
        <f>SUMIF(#REF!,A395,#REF!)</f>
        <v>#REF!</v>
      </c>
    </row>
    <row r="396" spans="1:5" ht="17.100000000000001" customHeight="1" x14ac:dyDescent="0.15">
      <c r="A396" s="36"/>
      <c r="B396" s="37" t="e">
        <f>SUMIF(#REF!,A396,#REF!)</f>
        <v>#REF!</v>
      </c>
      <c r="C396" s="37" t="e">
        <f>SUMIF(#REF!,A396,#REF!)</f>
        <v>#REF!</v>
      </c>
      <c r="D396" s="37" t="e">
        <f>SUMIF(#REF!,A396,#REF!)</f>
        <v>#REF!</v>
      </c>
      <c r="E396" s="37" t="e">
        <f>SUMIF(#REF!,A396,#REF!)</f>
        <v>#REF!</v>
      </c>
    </row>
    <row r="397" spans="1:5" ht="17.100000000000001" customHeight="1" x14ac:dyDescent="0.15">
      <c r="A397" s="36"/>
      <c r="B397" s="37" t="e">
        <f>SUMIF(#REF!,A397,#REF!)</f>
        <v>#REF!</v>
      </c>
      <c r="C397" s="37" t="e">
        <f>SUMIF(#REF!,A397,#REF!)</f>
        <v>#REF!</v>
      </c>
      <c r="D397" s="37" t="e">
        <f>SUMIF(#REF!,A397,#REF!)</f>
        <v>#REF!</v>
      </c>
      <c r="E397" s="37" t="e">
        <f>SUMIF(#REF!,A397,#REF!)</f>
        <v>#REF!</v>
      </c>
    </row>
    <row r="398" spans="1:5" ht="17.100000000000001" customHeight="1" x14ac:dyDescent="0.15">
      <c r="A398" s="36"/>
      <c r="B398" s="37" t="e">
        <f>SUMIF(#REF!,A398,#REF!)</f>
        <v>#REF!</v>
      </c>
      <c r="C398" s="37" t="e">
        <f>SUMIF(#REF!,A398,#REF!)</f>
        <v>#REF!</v>
      </c>
      <c r="D398" s="37" t="e">
        <f>SUMIF(#REF!,A398,#REF!)</f>
        <v>#REF!</v>
      </c>
      <c r="E398" s="37" t="e">
        <f>SUMIF(#REF!,A398,#REF!)</f>
        <v>#REF!</v>
      </c>
    </row>
    <row r="399" spans="1:5" ht="17.100000000000001" customHeight="1" x14ac:dyDescent="0.15">
      <c r="A399" s="36"/>
      <c r="B399" s="37" t="e">
        <f>SUMIF(#REF!,A399,#REF!)</f>
        <v>#REF!</v>
      </c>
      <c r="C399" s="37" t="e">
        <f>SUMIF(#REF!,A399,#REF!)</f>
        <v>#REF!</v>
      </c>
      <c r="D399" s="37" t="e">
        <f>SUMIF(#REF!,A399,#REF!)</f>
        <v>#REF!</v>
      </c>
      <c r="E399" s="37" t="e">
        <f>SUMIF(#REF!,A399,#REF!)</f>
        <v>#REF!</v>
      </c>
    </row>
    <row r="400" spans="1:5" ht="17.100000000000001" customHeight="1" x14ac:dyDescent="0.15">
      <c r="A400" s="36"/>
      <c r="B400" s="37" t="e">
        <f>SUMIF(#REF!,A400,#REF!)</f>
        <v>#REF!</v>
      </c>
      <c r="C400" s="37" t="e">
        <f>SUMIF(#REF!,A400,#REF!)</f>
        <v>#REF!</v>
      </c>
      <c r="D400" s="37" t="e">
        <f>SUMIF(#REF!,A400,#REF!)</f>
        <v>#REF!</v>
      </c>
      <c r="E400" s="37" t="e">
        <f>SUMIF(#REF!,A400,#REF!)</f>
        <v>#REF!</v>
      </c>
    </row>
    <row r="401" spans="1:5" ht="17.100000000000001" customHeight="1" x14ac:dyDescent="0.15">
      <c r="A401" s="36"/>
      <c r="B401" s="37" t="e">
        <f>SUMIF(#REF!,A401,#REF!)</f>
        <v>#REF!</v>
      </c>
      <c r="C401" s="37" t="e">
        <f>SUMIF(#REF!,A401,#REF!)</f>
        <v>#REF!</v>
      </c>
      <c r="D401" s="37" t="e">
        <f>SUMIF(#REF!,A401,#REF!)</f>
        <v>#REF!</v>
      </c>
      <c r="E401" s="37" t="e">
        <f>SUMIF(#REF!,A401,#REF!)</f>
        <v>#REF!</v>
      </c>
    </row>
    <row r="402" spans="1:5" ht="17.100000000000001" customHeight="1" x14ac:dyDescent="0.15">
      <c r="A402" s="36"/>
      <c r="B402" s="37" t="e">
        <f>SUMIF(#REF!,A402,#REF!)</f>
        <v>#REF!</v>
      </c>
      <c r="C402" s="37" t="e">
        <f>SUMIF(#REF!,A402,#REF!)</f>
        <v>#REF!</v>
      </c>
      <c r="D402" s="37" t="e">
        <f>SUMIF(#REF!,A402,#REF!)</f>
        <v>#REF!</v>
      </c>
      <c r="E402" s="37" t="e">
        <f>SUMIF(#REF!,A402,#REF!)</f>
        <v>#REF!</v>
      </c>
    </row>
    <row r="403" spans="1:5" ht="17.100000000000001" customHeight="1" x14ac:dyDescent="0.15">
      <c r="A403" s="36"/>
      <c r="B403" s="37" t="e">
        <f>SUMIF(#REF!,A403,#REF!)</f>
        <v>#REF!</v>
      </c>
      <c r="C403" s="37" t="e">
        <f>SUMIF(#REF!,A403,#REF!)</f>
        <v>#REF!</v>
      </c>
      <c r="D403" s="37" t="e">
        <f>SUMIF(#REF!,A403,#REF!)</f>
        <v>#REF!</v>
      </c>
      <c r="E403" s="37" t="e">
        <f>SUMIF(#REF!,A403,#REF!)</f>
        <v>#REF!</v>
      </c>
    </row>
    <row r="404" spans="1:5" ht="17.100000000000001" customHeight="1" x14ac:dyDescent="0.15">
      <c r="A404" s="36"/>
      <c r="B404" s="37" t="e">
        <f>SUMIF(#REF!,A404,#REF!)</f>
        <v>#REF!</v>
      </c>
      <c r="C404" s="37" t="e">
        <f>SUMIF(#REF!,A404,#REF!)</f>
        <v>#REF!</v>
      </c>
      <c r="D404" s="37" t="e">
        <f>SUMIF(#REF!,A404,#REF!)</f>
        <v>#REF!</v>
      </c>
      <c r="E404" s="37" t="e">
        <f>SUMIF(#REF!,A404,#REF!)</f>
        <v>#REF!</v>
      </c>
    </row>
    <row r="405" spans="1:5" ht="17.100000000000001" customHeight="1" x14ac:dyDescent="0.15">
      <c r="A405" s="36"/>
      <c r="B405" s="37" t="e">
        <f>SUMIF(#REF!,A405,#REF!)</f>
        <v>#REF!</v>
      </c>
      <c r="C405" s="37" t="e">
        <f>SUMIF(#REF!,A405,#REF!)</f>
        <v>#REF!</v>
      </c>
      <c r="D405" s="37" t="e">
        <f>SUMIF(#REF!,A405,#REF!)</f>
        <v>#REF!</v>
      </c>
      <c r="E405" s="37" t="e">
        <f>SUMIF(#REF!,A405,#REF!)</f>
        <v>#REF!</v>
      </c>
    </row>
    <row r="406" spans="1:5" ht="17.100000000000001" customHeight="1" x14ac:dyDescent="0.15">
      <c r="A406" s="36"/>
      <c r="B406" s="37" t="e">
        <f>SUMIF(#REF!,A406,#REF!)</f>
        <v>#REF!</v>
      </c>
      <c r="C406" s="37" t="e">
        <f>SUMIF(#REF!,A406,#REF!)</f>
        <v>#REF!</v>
      </c>
      <c r="D406" s="37" t="e">
        <f>SUMIF(#REF!,A406,#REF!)</f>
        <v>#REF!</v>
      </c>
      <c r="E406" s="37" t="e">
        <f>SUMIF(#REF!,A406,#REF!)</f>
        <v>#REF!</v>
      </c>
    </row>
    <row r="407" spans="1:5" ht="17.100000000000001" customHeight="1" x14ac:dyDescent="0.15">
      <c r="A407" s="36"/>
      <c r="B407" s="37" t="e">
        <f>SUMIF(#REF!,A407,#REF!)</f>
        <v>#REF!</v>
      </c>
      <c r="C407" s="37" t="e">
        <f>SUMIF(#REF!,A407,#REF!)</f>
        <v>#REF!</v>
      </c>
      <c r="D407" s="37" t="e">
        <f>SUMIF(#REF!,A407,#REF!)</f>
        <v>#REF!</v>
      </c>
      <c r="E407" s="37" t="e">
        <f>SUMIF(#REF!,A407,#REF!)</f>
        <v>#REF!</v>
      </c>
    </row>
    <row r="408" spans="1:5" ht="17.100000000000001" customHeight="1" x14ac:dyDescent="0.15">
      <c r="A408" s="36"/>
      <c r="B408" s="37" t="e">
        <f>SUMIF(#REF!,A408,#REF!)</f>
        <v>#REF!</v>
      </c>
      <c r="C408" s="37" t="e">
        <f>SUMIF(#REF!,A408,#REF!)</f>
        <v>#REF!</v>
      </c>
      <c r="D408" s="37" t="e">
        <f>SUMIF(#REF!,A408,#REF!)</f>
        <v>#REF!</v>
      </c>
      <c r="E408" s="37" t="e">
        <f>SUMIF(#REF!,A408,#REF!)</f>
        <v>#REF!</v>
      </c>
    </row>
    <row r="409" spans="1:5" ht="17.100000000000001" customHeight="1" x14ac:dyDescent="0.15">
      <c r="A409" s="36"/>
      <c r="B409" s="37" t="e">
        <f>SUMIF(#REF!,A409,#REF!)</f>
        <v>#REF!</v>
      </c>
      <c r="C409" s="37" t="e">
        <f>SUMIF(#REF!,A409,#REF!)</f>
        <v>#REF!</v>
      </c>
      <c r="D409" s="37" t="e">
        <f>SUMIF(#REF!,A409,#REF!)</f>
        <v>#REF!</v>
      </c>
      <c r="E409" s="37" t="e">
        <f>SUMIF(#REF!,A409,#REF!)</f>
        <v>#REF!</v>
      </c>
    </row>
    <row r="410" spans="1:5" ht="17.100000000000001" customHeight="1" x14ac:dyDescent="0.15">
      <c r="A410" s="36"/>
      <c r="B410" s="37" t="e">
        <f>SUMIF(#REF!,A410,#REF!)</f>
        <v>#REF!</v>
      </c>
      <c r="C410" s="37" t="e">
        <f>SUMIF(#REF!,A410,#REF!)</f>
        <v>#REF!</v>
      </c>
      <c r="D410" s="37" t="e">
        <f>SUMIF(#REF!,A410,#REF!)</f>
        <v>#REF!</v>
      </c>
      <c r="E410" s="37" t="e">
        <f>SUMIF(#REF!,A410,#REF!)</f>
        <v>#REF!</v>
      </c>
    </row>
    <row r="411" spans="1:5" ht="17.100000000000001" customHeight="1" x14ac:dyDescent="0.15">
      <c r="A411" s="36"/>
      <c r="B411" s="37" t="e">
        <f>SUMIF(#REF!,A411,#REF!)</f>
        <v>#REF!</v>
      </c>
      <c r="C411" s="37" t="e">
        <f>SUMIF(#REF!,A411,#REF!)</f>
        <v>#REF!</v>
      </c>
      <c r="D411" s="37" t="e">
        <f>SUMIF(#REF!,A411,#REF!)</f>
        <v>#REF!</v>
      </c>
      <c r="E411" s="37" t="e">
        <f>SUMIF(#REF!,A411,#REF!)</f>
        <v>#REF!</v>
      </c>
    </row>
    <row r="412" spans="1:5" ht="17.100000000000001" customHeight="1" x14ac:dyDescent="0.15">
      <c r="A412" s="36"/>
      <c r="B412" s="37" t="e">
        <f>SUMIF(#REF!,A412,#REF!)</f>
        <v>#REF!</v>
      </c>
      <c r="C412" s="37" t="e">
        <f>SUMIF(#REF!,A412,#REF!)</f>
        <v>#REF!</v>
      </c>
      <c r="D412" s="37" t="e">
        <f>SUMIF(#REF!,A412,#REF!)</f>
        <v>#REF!</v>
      </c>
      <c r="E412" s="37" t="e">
        <f>SUMIF(#REF!,A412,#REF!)</f>
        <v>#REF!</v>
      </c>
    </row>
    <row r="413" spans="1:5" ht="17.100000000000001" customHeight="1" x14ac:dyDescent="0.15">
      <c r="A413" s="36"/>
      <c r="B413" s="37" t="e">
        <f>SUMIF(#REF!,A413,#REF!)</f>
        <v>#REF!</v>
      </c>
      <c r="C413" s="37" t="e">
        <f>SUMIF(#REF!,A413,#REF!)</f>
        <v>#REF!</v>
      </c>
      <c r="D413" s="37" t="e">
        <f>SUMIF(#REF!,A413,#REF!)</f>
        <v>#REF!</v>
      </c>
      <c r="E413" s="37" t="e">
        <f>SUMIF(#REF!,A413,#REF!)</f>
        <v>#REF!</v>
      </c>
    </row>
    <row r="414" spans="1:5" ht="17.100000000000001" customHeight="1" x14ac:dyDescent="0.15">
      <c r="A414" s="36"/>
      <c r="B414" s="37" t="e">
        <f>SUMIF(#REF!,A414,#REF!)</f>
        <v>#REF!</v>
      </c>
      <c r="C414" s="37" t="e">
        <f>SUMIF(#REF!,A414,#REF!)</f>
        <v>#REF!</v>
      </c>
      <c r="D414" s="37" t="e">
        <f>SUMIF(#REF!,A414,#REF!)</f>
        <v>#REF!</v>
      </c>
      <c r="E414" s="37" t="e">
        <f>SUMIF(#REF!,A414,#REF!)</f>
        <v>#REF!</v>
      </c>
    </row>
    <row r="415" spans="1:5" ht="17.100000000000001" customHeight="1" x14ac:dyDescent="0.15">
      <c r="A415" s="36"/>
      <c r="B415" s="37" t="e">
        <f>SUMIF(#REF!,A415,#REF!)</f>
        <v>#REF!</v>
      </c>
      <c r="C415" s="37" t="e">
        <f>SUMIF(#REF!,A415,#REF!)</f>
        <v>#REF!</v>
      </c>
      <c r="D415" s="37" t="e">
        <f>SUMIF(#REF!,A415,#REF!)</f>
        <v>#REF!</v>
      </c>
      <c r="E415" s="37" t="e">
        <f>SUMIF(#REF!,A415,#REF!)</f>
        <v>#REF!</v>
      </c>
    </row>
    <row r="416" spans="1:5" ht="17.100000000000001" customHeight="1" x14ac:dyDescent="0.15">
      <c r="A416" s="36"/>
      <c r="B416" s="37" t="e">
        <f>SUMIF(#REF!,A416,#REF!)</f>
        <v>#REF!</v>
      </c>
      <c r="C416" s="37" t="e">
        <f>SUMIF(#REF!,A416,#REF!)</f>
        <v>#REF!</v>
      </c>
      <c r="D416" s="37" t="e">
        <f>SUMIF(#REF!,A416,#REF!)</f>
        <v>#REF!</v>
      </c>
      <c r="E416" s="37" t="e">
        <f>SUMIF(#REF!,A416,#REF!)</f>
        <v>#REF!</v>
      </c>
    </row>
    <row r="417" spans="1:5" ht="17.100000000000001" customHeight="1" x14ac:dyDescent="0.15">
      <c r="A417" s="36"/>
      <c r="B417" s="37" t="e">
        <f>SUMIF(#REF!,A417,#REF!)</f>
        <v>#REF!</v>
      </c>
      <c r="C417" s="37" t="e">
        <f>SUMIF(#REF!,A417,#REF!)</f>
        <v>#REF!</v>
      </c>
      <c r="D417" s="37" t="e">
        <f>SUMIF(#REF!,A417,#REF!)</f>
        <v>#REF!</v>
      </c>
      <c r="E417" s="37" t="e">
        <f>SUMIF(#REF!,A417,#REF!)</f>
        <v>#REF!</v>
      </c>
    </row>
    <row r="418" spans="1:5" ht="17.100000000000001" customHeight="1" x14ac:dyDescent="0.15">
      <c r="A418" s="36"/>
      <c r="B418" s="37" t="e">
        <f>SUMIF(#REF!,A418,#REF!)</f>
        <v>#REF!</v>
      </c>
      <c r="C418" s="37" t="e">
        <f>SUMIF(#REF!,A418,#REF!)</f>
        <v>#REF!</v>
      </c>
      <c r="D418" s="37" t="e">
        <f>SUMIF(#REF!,A418,#REF!)</f>
        <v>#REF!</v>
      </c>
      <c r="E418" s="37" t="e">
        <f>SUMIF(#REF!,A418,#REF!)</f>
        <v>#REF!</v>
      </c>
    </row>
    <row r="419" spans="1:5" ht="17.100000000000001" customHeight="1" x14ac:dyDescent="0.15">
      <c r="A419" s="36"/>
      <c r="B419" s="37" t="e">
        <f>SUMIF(#REF!,A419,#REF!)</f>
        <v>#REF!</v>
      </c>
      <c r="C419" s="37" t="e">
        <f>SUMIF(#REF!,A419,#REF!)</f>
        <v>#REF!</v>
      </c>
      <c r="D419" s="37" t="e">
        <f>SUMIF(#REF!,A419,#REF!)</f>
        <v>#REF!</v>
      </c>
      <c r="E419" s="37" t="e">
        <f>SUMIF(#REF!,A419,#REF!)</f>
        <v>#REF!</v>
      </c>
    </row>
    <row r="420" spans="1:5" ht="17.100000000000001" customHeight="1" x14ac:dyDescent="0.15">
      <c r="A420" s="36"/>
      <c r="B420" s="37" t="e">
        <f>SUMIF(#REF!,A420,#REF!)</f>
        <v>#REF!</v>
      </c>
      <c r="C420" s="37" t="e">
        <f>SUMIF(#REF!,A420,#REF!)</f>
        <v>#REF!</v>
      </c>
      <c r="D420" s="37" t="e">
        <f>SUMIF(#REF!,A420,#REF!)</f>
        <v>#REF!</v>
      </c>
      <c r="E420" s="37" t="e">
        <f>SUMIF(#REF!,A420,#REF!)</f>
        <v>#REF!</v>
      </c>
    </row>
    <row r="421" spans="1:5" ht="17.100000000000001" customHeight="1" x14ac:dyDescent="0.15">
      <c r="A421" s="36"/>
      <c r="B421" s="37" t="e">
        <f>SUMIF(#REF!,A421,#REF!)</f>
        <v>#REF!</v>
      </c>
      <c r="C421" s="37" t="e">
        <f>SUMIF(#REF!,A421,#REF!)</f>
        <v>#REF!</v>
      </c>
      <c r="D421" s="37" t="e">
        <f>SUMIF(#REF!,A421,#REF!)</f>
        <v>#REF!</v>
      </c>
      <c r="E421" s="37" t="e">
        <f>SUMIF(#REF!,A421,#REF!)</f>
        <v>#REF!</v>
      </c>
    </row>
    <row r="422" spans="1:5" ht="17.100000000000001" customHeight="1" x14ac:dyDescent="0.15">
      <c r="A422" s="36"/>
      <c r="B422" s="37" t="e">
        <f>SUMIF(#REF!,A422,#REF!)</f>
        <v>#REF!</v>
      </c>
      <c r="C422" s="37" t="e">
        <f>SUMIF(#REF!,A422,#REF!)</f>
        <v>#REF!</v>
      </c>
      <c r="D422" s="37" t="e">
        <f>SUMIF(#REF!,A422,#REF!)</f>
        <v>#REF!</v>
      </c>
      <c r="E422" s="37" t="e">
        <f>SUMIF(#REF!,A422,#REF!)</f>
        <v>#REF!</v>
      </c>
    </row>
    <row r="423" spans="1:5" ht="17.100000000000001" customHeight="1" x14ac:dyDescent="0.15">
      <c r="A423" s="36"/>
      <c r="B423" s="37" t="e">
        <f>SUMIF(#REF!,A423,#REF!)</f>
        <v>#REF!</v>
      </c>
      <c r="C423" s="37" t="e">
        <f>SUMIF(#REF!,A423,#REF!)</f>
        <v>#REF!</v>
      </c>
      <c r="D423" s="37" t="e">
        <f>SUMIF(#REF!,A423,#REF!)</f>
        <v>#REF!</v>
      </c>
      <c r="E423" s="37" t="e">
        <f>SUMIF(#REF!,A423,#REF!)</f>
        <v>#REF!</v>
      </c>
    </row>
    <row r="424" spans="1:5" ht="17.100000000000001" customHeight="1" x14ac:dyDescent="0.15">
      <c r="A424" s="36"/>
      <c r="B424" s="37" t="e">
        <f>SUMIF(#REF!,A424,#REF!)</f>
        <v>#REF!</v>
      </c>
      <c r="C424" s="37" t="e">
        <f>SUMIF(#REF!,A424,#REF!)</f>
        <v>#REF!</v>
      </c>
      <c r="D424" s="37" t="e">
        <f>SUMIF(#REF!,A424,#REF!)</f>
        <v>#REF!</v>
      </c>
      <c r="E424" s="37" t="e">
        <f>SUMIF(#REF!,A424,#REF!)</f>
        <v>#REF!</v>
      </c>
    </row>
    <row r="425" spans="1:5" ht="17.100000000000001" customHeight="1" x14ac:dyDescent="0.15">
      <c r="A425" s="36"/>
      <c r="B425" s="37" t="e">
        <f>SUMIF(#REF!,A425,#REF!)</f>
        <v>#REF!</v>
      </c>
      <c r="C425" s="37" t="e">
        <f>SUMIF(#REF!,A425,#REF!)</f>
        <v>#REF!</v>
      </c>
      <c r="D425" s="37" t="e">
        <f>SUMIF(#REF!,A425,#REF!)</f>
        <v>#REF!</v>
      </c>
      <c r="E425" s="37" t="e">
        <f>SUMIF(#REF!,A425,#REF!)</f>
        <v>#REF!</v>
      </c>
    </row>
    <row r="426" spans="1:5" ht="17.100000000000001" customHeight="1" x14ac:dyDescent="0.15">
      <c r="A426" s="36"/>
      <c r="B426" s="37" t="e">
        <f>SUMIF(#REF!,A426,#REF!)</f>
        <v>#REF!</v>
      </c>
      <c r="C426" s="37" t="e">
        <f>SUMIF(#REF!,A426,#REF!)</f>
        <v>#REF!</v>
      </c>
      <c r="D426" s="37" t="e">
        <f>SUMIF(#REF!,A426,#REF!)</f>
        <v>#REF!</v>
      </c>
      <c r="E426" s="37" t="e">
        <f>SUMIF(#REF!,A426,#REF!)</f>
        <v>#REF!</v>
      </c>
    </row>
    <row r="427" spans="1:5" ht="17.100000000000001" customHeight="1" x14ac:dyDescent="0.15">
      <c r="A427" s="36"/>
      <c r="B427" s="37" t="e">
        <f>SUMIF(#REF!,A427,#REF!)</f>
        <v>#REF!</v>
      </c>
      <c r="C427" s="37" t="e">
        <f>SUMIF(#REF!,A427,#REF!)</f>
        <v>#REF!</v>
      </c>
      <c r="D427" s="37" t="e">
        <f>SUMIF(#REF!,A427,#REF!)</f>
        <v>#REF!</v>
      </c>
      <c r="E427" s="37" t="e">
        <f>SUMIF(#REF!,A427,#REF!)</f>
        <v>#REF!</v>
      </c>
    </row>
    <row r="428" spans="1:5" ht="17.100000000000001" customHeight="1" x14ac:dyDescent="0.15">
      <c r="A428" s="36"/>
      <c r="B428" s="37" t="e">
        <f>SUMIF(#REF!,A428,#REF!)</f>
        <v>#REF!</v>
      </c>
      <c r="C428" s="37" t="e">
        <f>SUMIF(#REF!,A428,#REF!)</f>
        <v>#REF!</v>
      </c>
      <c r="D428" s="37" t="e">
        <f>SUMIF(#REF!,A428,#REF!)</f>
        <v>#REF!</v>
      </c>
      <c r="E428" s="37" t="e">
        <f>SUMIF(#REF!,A428,#REF!)</f>
        <v>#REF!</v>
      </c>
    </row>
    <row r="429" spans="1:5" ht="17.100000000000001" customHeight="1" x14ac:dyDescent="0.15">
      <c r="A429" s="36"/>
      <c r="B429" s="37" t="e">
        <f>SUMIF(#REF!,A429,#REF!)</f>
        <v>#REF!</v>
      </c>
      <c r="C429" s="37" t="e">
        <f>SUMIF(#REF!,A429,#REF!)</f>
        <v>#REF!</v>
      </c>
      <c r="D429" s="37" t="e">
        <f>SUMIF(#REF!,A429,#REF!)</f>
        <v>#REF!</v>
      </c>
      <c r="E429" s="37" t="e">
        <f>SUMIF(#REF!,A429,#REF!)</f>
        <v>#REF!</v>
      </c>
    </row>
    <row r="430" spans="1:5" ht="17.100000000000001" customHeight="1" x14ac:dyDescent="0.15">
      <c r="A430" s="36"/>
      <c r="B430" s="37" t="e">
        <f>SUMIF(#REF!,A430,#REF!)</f>
        <v>#REF!</v>
      </c>
      <c r="C430" s="37" t="e">
        <f>SUMIF(#REF!,A430,#REF!)</f>
        <v>#REF!</v>
      </c>
      <c r="D430" s="37" t="e">
        <f>SUMIF(#REF!,A430,#REF!)</f>
        <v>#REF!</v>
      </c>
      <c r="E430" s="37" t="e">
        <f>SUMIF(#REF!,A430,#REF!)</f>
        <v>#REF!</v>
      </c>
    </row>
    <row r="431" spans="1:5" ht="17.100000000000001" customHeight="1" x14ac:dyDescent="0.15">
      <c r="A431" s="36"/>
      <c r="B431" s="37" t="e">
        <f>SUMIF(#REF!,A431,#REF!)</f>
        <v>#REF!</v>
      </c>
      <c r="C431" s="37" t="e">
        <f>SUMIF(#REF!,A431,#REF!)</f>
        <v>#REF!</v>
      </c>
      <c r="D431" s="37" t="e">
        <f>SUMIF(#REF!,A431,#REF!)</f>
        <v>#REF!</v>
      </c>
      <c r="E431" s="37" t="e">
        <f>SUMIF(#REF!,A431,#REF!)</f>
        <v>#REF!</v>
      </c>
    </row>
    <row r="432" spans="1:5" ht="17.100000000000001" customHeight="1" x14ac:dyDescent="0.15">
      <c r="A432" s="36"/>
      <c r="B432" s="37" t="e">
        <f>SUMIF(#REF!,A432,#REF!)</f>
        <v>#REF!</v>
      </c>
      <c r="C432" s="37" t="e">
        <f>SUMIF(#REF!,A432,#REF!)</f>
        <v>#REF!</v>
      </c>
      <c r="D432" s="37" t="e">
        <f>SUMIF(#REF!,A432,#REF!)</f>
        <v>#REF!</v>
      </c>
      <c r="E432" s="37" t="e">
        <f>SUMIF(#REF!,A432,#REF!)</f>
        <v>#REF!</v>
      </c>
    </row>
    <row r="433" spans="1:5" ht="17.100000000000001" customHeight="1" x14ac:dyDescent="0.15">
      <c r="A433" s="36"/>
      <c r="B433" s="37" t="e">
        <f>SUMIF(#REF!,A433,#REF!)</f>
        <v>#REF!</v>
      </c>
      <c r="C433" s="37" t="e">
        <f>SUMIF(#REF!,A433,#REF!)</f>
        <v>#REF!</v>
      </c>
      <c r="D433" s="37" t="e">
        <f>SUMIF(#REF!,A433,#REF!)</f>
        <v>#REF!</v>
      </c>
      <c r="E433" s="37" t="e">
        <f>SUMIF(#REF!,A433,#REF!)</f>
        <v>#REF!</v>
      </c>
    </row>
    <row r="434" spans="1:5" ht="17.100000000000001" customHeight="1" x14ac:dyDescent="0.15">
      <c r="A434" s="36"/>
      <c r="B434" s="37" t="e">
        <f>SUMIF(#REF!,A434,#REF!)</f>
        <v>#REF!</v>
      </c>
      <c r="C434" s="37" t="e">
        <f>SUMIF(#REF!,A434,#REF!)</f>
        <v>#REF!</v>
      </c>
      <c r="D434" s="37" t="e">
        <f>SUMIF(#REF!,A434,#REF!)</f>
        <v>#REF!</v>
      </c>
      <c r="E434" s="37" t="e">
        <f>SUMIF(#REF!,A434,#REF!)</f>
        <v>#REF!</v>
      </c>
    </row>
    <row r="435" spans="1:5" ht="17.100000000000001" customHeight="1" x14ac:dyDescent="0.15">
      <c r="A435" s="36"/>
      <c r="B435" s="37" t="e">
        <f>SUMIF(#REF!,A435,#REF!)</f>
        <v>#REF!</v>
      </c>
      <c r="C435" s="37" t="e">
        <f>SUMIF(#REF!,A435,#REF!)</f>
        <v>#REF!</v>
      </c>
      <c r="D435" s="37" t="e">
        <f>SUMIF(#REF!,A435,#REF!)</f>
        <v>#REF!</v>
      </c>
      <c r="E435" s="37" t="e">
        <f>SUMIF(#REF!,A435,#REF!)</f>
        <v>#REF!</v>
      </c>
    </row>
    <row r="436" spans="1:5" ht="17.100000000000001" customHeight="1" x14ac:dyDescent="0.15">
      <c r="A436" s="36"/>
      <c r="B436" s="37" t="e">
        <f>SUMIF(#REF!,A436,#REF!)</f>
        <v>#REF!</v>
      </c>
      <c r="C436" s="37" t="e">
        <f>SUMIF(#REF!,A436,#REF!)</f>
        <v>#REF!</v>
      </c>
      <c r="D436" s="37" t="e">
        <f>SUMIF(#REF!,A436,#REF!)</f>
        <v>#REF!</v>
      </c>
      <c r="E436" s="37" t="e">
        <f>SUMIF(#REF!,A436,#REF!)</f>
        <v>#REF!</v>
      </c>
    </row>
    <row r="437" spans="1:5" ht="17.100000000000001" customHeight="1" x14ac:dyDescent="0.15">
      <c r="A437" s="36"/>
      <c r="B437" s="37" t="e">
        <f>SUMIF(#REF!,A437,#REF!)</f>
        <v>#REF!</v>
      </c>
      <c r="C437" s="37" t="e">
        <f>SUMIF(#REF!,A437,#REF!)</f>
        <v>#REF!</v>
      </c>
      <c r="D437" s="37" t="e">
        <f>SUMIF(#REF!,A437,#REF!)</f>
        <v>#REF!</v>
      </c>
      <c r="E437" s="37" t="e">
        <f>SUMIF(#REF!,A437,#REF!)</f>
        <v>#REF!</v>
      </c>
    </row>
    <row r="438" spans="1:5" ht="17.100000000000001" customHeight="1" x14ac:dyDescent="0.15">
      <c r="A438" s="36"/>
      <c r="B438" s="37" t="e">
        <f>SUMIF(#REF!,A438,#REF!)</f>
        <v>#REF!</v>
      </c>
      <c r="C438" s="37" t="e">
        <f>SUMIF(#REF!,A438,#REF!)</f>
        <v>#REF!</v>
      </c>
      <c r="D438" s="37" t="e">
        <f>SUMIF(#REF!,A438,#REF!)</f>
        <v>#REF!</v>
      </c>
      <c r="E438" s="37" t="e">
        <f>SUMIF(#REF!,A438,#REF!)</f>
        <v>#REF!</v>
      </c>
    </row>
    <row r="439" spans="1:5" ht="17.100000000000001" customHeight="1" x14ac:dyDescent="0.15">
      <c r="A439" s="36"/>
      <c r="B439" s="37" t="e">
        <f>SUMIF(#REF!,A439,#REF!)</f>
        <v>#REF!</v>
      </c>
      <c r="C439" s="37" t="e">
        <f>SUMIF(#REF!,A439,#REF!)</f>
        <v>#REF!</v>
      </c>
      <c r="D439" s="37" t="e">
        <f>SUMIF(#REF!,A439,#REF!)</f>
        <v>#REF!</v>
      </c>
      <c r="E439" s="37" t="e">
        <f>SUMIF(#REF!,A439,#REF!)</f>
        <v>#REF!</v>
      </c>
    </row>
    <row r="440" spans="1:5" ht="17.100000000000001" customHeight="1" x14ac:dyDescent="0.15">
      <c r="A440" s="36"/>
      <c r="B440" s="37" t="e">
        <f>SUMIF(#REF!,A440,#REF!)</f>
        <v>#REF!</v>
      </c>
      <c r="C440" s="37" t="e">
        <f>SUMIF(#REF!,A440,#REF!)</f>
        <v>#REF!</v>
      </c>
      <c r="D440" s="37" t="e">
        <f>SUMIF(#REF!,A440,#REF!)</f>
        <v>#REF!</v>
      </c>
      <c r="E440" s="37" t="e">
        <f>SUMIF(#REF!,A440,#REF!)</f>
        <v>#REF!</v>
      </c>
    </row>
    <row r="441" spans="1:5" ht="17.100000000000001" customHeight="1" x14ac:dyDescent="0.15">
      <c r="A441" s="36"/>
      <c r="B441" s="37" t="e">
        <f>SUMIF(#REF!,A441,#REF!)</f>
        <v>#REF!</v>
      </c>
      <c r="C441" s="37" t="e">
        <f>SUMIF(#REF!,A441,#REF!)</f>
        <v>#REF!</v>
      </c>
      <c r="D441" s="37" t="e">
        <f>SUMIF(#REF!,A441,#REF!)</f>
        <v>#REF!</v>
      </c>
      <c r="E441" s="37" t="e">
        <f>SUMIF(#REF!,A441,#REF!)</f>
        <v>#REF!</v>
      </c>
    </row>
    <row r="442" spans="1:5" ht="17.100000000000001" customHeight="1" x14ac:dyDescent="0.15">
      <c r="A442" s="36"/>
      <c r="B442" s="37" t="e">
        <f>SUMIF(#REF!,A442,#REF!)</f>
        <v>#REF!</v>
      </c>
      <c r="C442" s="37" t="e">
        <f>SUMIF(#REF!,A442,#REF!)</f>
        <v>#REF!</v>
      </c>
      <c r="D442" s="37" t="e">
        <f>SUMIF(#REF!,A442,#REF!)</f>
        <v>#REF!</v>
      </c>
      <c r="E442" s="37" t="e">
        <f>SUMIF(#REF!,A442,#REF!)</f>
        <v>#REF!</v>
      </c>
    </row>
    <row r="443" spans="1:5" ht="17.100000000000001" customHeight="1" x14ac:dyDescent="0.15">
      <c r="A443" s="36"/>
      <c r="B443" s="37" t="e">
        <f>SUMIF(#REF!,A443,#REF!)</f>
        <v>#REF!</v>
      </c>
      <c r="C443" s="37" t="e">
        <f>SUMIF(#REF!,A443,#REF!)</f>
        <v>#REF!</v>
      </c>
      <c r="D443" s="37" t="e">
        <f>SUMIF(#REF!,A443,#REF!)</f>
        <v>#REF!</v>
      </c>
      <c r="E443" s="37" t="e">
        <f>SUMIF(#REF!,A443,#REF!)</f>
        <v>#REF!</v>
      </c>
    </row>
    <row r="444" spans="1:5" ht="17.100000000000001" customHeight="1" x14ac:dyDescent="0.15">
      <c r="A444" s="36"/>
      <c r="B444" s="37" t="e">
        <f>SUMIF(#REF!,A444,#REF!)</f>
        <v>#REF!</v>
      </c>
      <c r="C444" s="37" t="e">
        <f>SUMIF(#REF!,A444,#REF!)</f>
        <v>#REF!</v>
      </c>
      <c r="D444" s="37" t="e">
        <f>SUMIF(#REF!,A444,#REF!)</f>
        <v>#REF!</v>
      </c>
      <c r="E444" s="37" t="e">
        <f>SUMIF(#REF!,A444,#REF!)</f>
        <v>#REF!</v>
      </c>
    </row>
    <row r="445" spans="1:5" ht="17.100000000000001" customHeight="1" x14ac:dyDescent="0.15">
      <c r="A445" s="36"/>
      <c r="B445" s="37" t="e">
        <f>SUMIF(#REF!,A445,#REF!)</f>
        <v>#REF!</v>
      </c>
      <c r="C445" s="37" t="e">
        <f>SUMIF(#REF!,A445,#REF!)</f>
        <v>#REF!</v>
      </c>
      <c r="D445" s="37" t="e">
        <f>SUMIF(#REF!,A445,#REF!)</f>
        <v>#REF!</v>
      </c>
      <c r="E445" s="37" t="e">
        <f>SUMIF(#REF!,A445,#REF!)</f>
        <v>#REF!</v>
      </c>
    </row>
    <row r="446" spans="1:5" ht="17.100000000000001" customHeight="1" x14ac:dyDescent="0.15">
      <c r="A446" s="36"/>
      <c r="B446" s="37" t="e">
        <f>SUMIF(#REF!,A446,#REF!)</f>
        <v>#REF!</v>
      </c>
      <c r="C446" s="37" t="e">
        <f>SUMIF(#REF!,A446,#REF!)</f>
        <v>#REF!</v>
      </c>
      <c r="D446" s="37" t="e">
        <f>SUMIF(#REF!,A446,#REF!)</f>
        <v>#REF!</v>
      </c>
      <c r="E446" s="37" t="e">
        <f>SUMIF(#REF!,A446,#REF!)</f>
        <v>#REF!</v>
      </c>
    </row>
    <row r="447" spans="1:5" ht="17.100000000000001" customHeight="1" x14ac:dyDescent="0.15">
      <c r="A447" s="36"/>
      <c r="B447" s="37" t="e">
        <f>SUMIF(#REF!,A447,#REF!)</f>
        <v>#REF!</v>
      </c>
      <c r="C447" s="37" t="e">
        <f>SUMIF(#REF!,A447,#REF!)</f>
        <v>#REF!</v>
      </c>
      <c r="D447" s="37" t="e">
        <f>SUMIF(#REF!,A447,#REF!)</f>
        <v>#REF!</v>
      </c>
      <c r="E447" s="37" t="e">
        <f>SUMIF(#REF!,A447,#REF!)</f>
        <v>#REF!</v>
      </c>
    </row>
    <row r="448" spans="1:5" ht="17.100000000000001" customHeight="1" x14ac:dyDescent="0.15">
      <c r="A448" s="36"/>
      <c r="B448" s="37" t="e">
        <f>SUMIF(#REF!,A448,#REF!)</f>
        <v>#REF!</v>
      </c>
      <c r="C448" s="37" t="e">
        <f>SUMIF(#REF!,A448,#REF!)</f>
        <v>#REF!</v>
      </c>
      <c r="D448" s="37" t="e">
        <f>SUMIF(#REF!,A448,#REF!)</f>
        <v>#REF!</v>
      </c>
      <c r="E448" s="37" t="e">
        <f>SUMIF(#REF!,A448,#REF!)</f>
        <v>#REF!</v>
      </c>
    </row>
    <row r="449" spans="1:5" ht="17.100000000000001" customHeight="1" x14ac:dyDescent="0.15">
      <c r="A449" s="36"/>
      <c r="B449" s="37" t="e">
        <f>SUMIF(#REF!,A449,#REF!)</f>
        <v>#REF!</v>
      </c>
      <c r="C449" s="37" t="e">
        <f>SUMIF(#REF!,A449,#REF!)</f>
        <v>#REF!</v>
      </c>
      <c r="D449" s="37" t="e">
        <f>SUMIF(#REF!,A449,#REF!)</f>
        <v>#REF!</v>
      </c>
      <c r="E449" s="37" t="e">
        <f>SUMIF(#REF!,A449,#REF!)</f>
        <v>#REF!</v>
      </c>
    </row>
    <row r="450" spans="1:5" ht="17.100000000000001" customHeight="1" x14ac:dyDescent="0.15">
      <c r="A450" s="36"/>
      <c r="B450" s="37" t="e">
        <f>SUMIF(#REF!,A450,#REF!)</f>
        <v>#REF!</v>
      </c>
      <c r="C450" s="37" t="e">
        <f>SUMIF(#REF!,A450,#REF!)</f>
        <v>#REF!</v>
      </c>
      <c r="D450" s="37" t="e">
        <f>SUMIF(#REF!,A450,#REF!)</f>
        <v>#REF!</v>
      </c>
      <c r="E450" s="37" t="e">
        <f>SUMIF(#REF!,A450,#REF!)</f>
        <v>#REF!</v>
      </c>
    </row>
    <row r="451" spans="1:5" ht="17.100000000000001" customHeight="1" x14ac:dyDescent="0.15">
      <c r="A451" s="36"/>
      <c r="B451" s="37" t="e">
        <f>SUMIF(#REF!,A451,#REF!)</f>
        <v>#REF!</v>
      </c>
      <c r="C451" s="37" t="e">
        <f>SUMIF(#REF!,A451,#REF!)</f>
        <v>#REF!</v>
      </c>
      <c r="D451" s="37" t="e">
        <f>SUMIF(#REF!,A451,#REF!)</f>
        <v>#REF!</v>
      </c>
      <c r="E451" s="37" t="e">
        <f>SUMIF(#REF!,A451,#REF!)</f>
        <v>#REF!</v>
      </c>
    </row>
    <row r="452" spans="1:5" ht="17.100000000000001" customHeight="1" x14ac:dyDescent="0.15">
      <c r="A452" s="36"/>
      <c r="B452" s="37" t="e">
        <f>SUMIF(#REF!,A452,#REF!)</f>
        <v>#REF!</v>
      </c>
      <c r="C452" s="37" t="e">
        <f>SUMIF(#REF!,A452,#REF!)</f>
        <v>#REF!</v>
      </c>
      <c r="D452" s="37" t="e">
        <f>SUMIF(#REF!,A452,#REF!)</f>
        <v>#REF!</v>
      </c>
      <c r="E452" s="37" t="e">
        <f>SUMIF(#REF!,A452,#REF!)</f>
        <v>#REF!</v>
      </c>
    </row>
    <row r="453" spans="1:5" ht="17.100000000000001" customHeight="1" x14ac:dyDescent="0.15">
      <c r="A453" s="36"/>
      <c r="B453" s="37" t="e">
        <f>SUMIF(#REF!,A453,#REF!)</f>
        <v>#REF!</v>
      </c>
      <c r="C453" s="37" t="e">
        <f>SUMIF(#REF!,A453,#REF!)</f>
        <v>#REF!</v>
      </c>
      <c r="D453" s="37" t="e">
        <f>SUMIF(#REF!,A453,#REF!)</f>
        <v>#REF!</v>
      </c>
      <c r="E453" s="37" t="e">
        <f>SUMIF(#REF!,A453,#REF!)</f>
        <v>#REF!</v>
      </c>
    </row>
    <row r="454" spans="1:5" ht="17.100000000000001" customHeight="1" x14ac:dyDescent="0.15">
      <c r="A454" s="36"/>
      <c r="B454" s="37" t="e">
        <f>SUMIF(#REF!,A454,#REF!)</f>
        <v>#REF!</v>
      </c>
      <c r="C454" s="37" t="e">
        <f>SUMIF(#REF!,A454,#REF!)</f>
        <v>#REF!</v>
      </c>
      <c r="D454" s="37" t="e">
        <f>SUMIF(#REF!,A454,#REF!)</f>
        <v>#REF!</v>
      </c>
      <c r="E454" s="37" t="e">
        <f>SUMIF(#REF!,A454,#REF!)</f>
        <v>#REF!</v>
      </c>
    </row>
    <row r="455" spans="1:5" ht="17.100000000000001" customHeight="1" x14ac:dyDescent="0.15">
      <c r="A455" s="36"/>
      <c r="B455" s="37" t="e">
        <f>SUMIF(#REF!,A455,#REF!)</f>
        <v>#REF!</v>
      </c>
      <c r="C455" s="37" t="e">
        <f>SUMIF(#REF!,A455,#REF!)</f>
        <v>#REF!</v>
      </c>
      <c r="D455" s="37" t="e">
        <f>SUMIF(#REF!,A455,#REF!)</f>
        <v>#REF!</v>
      </c>
      <c r="E455" s="37" t="e">
        <f>SUMIF(#REF!,A455,#REF!)</f>
        <v>#REF!</v>
      </c>
    </row>
    <row r="456" spans="1:5" ht="17.100000000000001" customHeight="1" x14ac:dyDescent="0.15">
      <c r="A456" s="36"/>
      <c r="B456" s="37" t="e">
        <f>SUMIF(#REF!,A456,#REF!)</f>
        <v>#REF!</v>
      </c>
      <c r="C456" s="37" t="e">
        <f>SUMIF(#REF!,A456,#REF!)</f>
        <v>#REF!</v>
      </c>
      <c r="D456" s="37" t="e">
        <f>SUMIF(#REF!,A456,#REF!)</f>
        <v>#REF!</v>
      </c>
      <c r="E456" s="37" t="e">
        <f>SUMIF(#REF!,A456,#REF!)</f>
        <v>#REF!</v>
      </c>
    </row>
    <row r="457" spans="1:5" ht="17.100000000000001" customHeight="1" x14ac:dyDescent="0.15">
      <c r="A457" s="36"/>
      <c r="B457" s="37" t="e">
        <f>SUMIF(#REF!,A457,#REF!)</f>
        <v>#REF!</v>
      </c>
      <c r="C457" s="37" t="e">
        <f>SUMIF(#REF!,A457,#REF!)</f>
        <v>#REF!</v>
      </c>
      <c r="D457" s="37" t="e">
        <f>SUMIF(#REF!,A457,#REF!)</f>
        <v>#REF!</v>
      </c>
      <c r="E457" s="37" t="e">
        <f>SUMIF(#REF!,A457,#REF!)</f>
        <v>#REF!</v>
      </c>
    </row>
    <row r="458" spans="1:5" ht="17.100000000000001" customHeight="1" x14ac:dyDescent="0.15">
      <c r="A458" s="36"/>
      <c r="B458" s="37" t="e">
        <f>SUMIF(#REF!,A458,#REF!)</f>
        <v>#REF!</v>
      </c>
      <c r="C458" s="37" t="e">
        <f>SUMIF(#REF!,A458,#REF!)</f>
        <v>#REF!</v>
      </c>
      <c r="D458" s="37" t="e">
        <f>SUMIF(#REF!,A458,#REF!)</f>
        <v>#REF!</v>
      </c>
      <c r="E458" s="37" t="e">
        <f>SUMIF(#REF!,A458,#REF!)</f>
        <v>#REF!</v>
      </c>
    </row>
    <row r="459" spans="1:5" ht="17.100000000000001" customHeight="1" x14ac:dyDescent="0.15">
      <c r="A459" s="36"/>
      <c r="B459" s="37" t="e">
        <f>SUMIF(#REF!,A459,#REF!)</f>
        <v>#REF!</v>
      </c>
      <c r="C459" s="37" t="e">
        <f>SUMIF(#REF!,A459,#REF!)</f>
        <v>#REF!</v>
      </c>
      <c r="D459" s="37" t="e">
        <f>SUMIF(#REF!,A459,#REF!)</f>
        <v>#REF!</v>
      </c>
      <c r="E459" s="37" t="e">
        <f>SUMIF(#REF!,A459,#REF!)</f>
        <v>#REF!</v>
      </c>
    </row>
    <row r="460" spans="1:5" ht="17.100000000000001" customHeight="1" x14ac:dyDescent="0.15">
      <c r="A460" s="36"/>
      <c r="B460" s="37" t="e">
        <f>SUMIF(#REF!,A460,#REF!)</f>
        <v>#REF!</v>
      </c>
      <c r="C460" s="37" t="e">
        <f>SUMIF(#REF!,A460,#REF!)</f>
        <v>#REF!</v>
      </c>
      <c r="D460" s="37" t="e">
        <f>SUMIF(#REF!,A460,#REF!)</f>
        <v>#REF!</v>
      </c>
      <c r="E460" s="37" t="e">
        <f>SUMIF(#REF!,A460,#REF!)</f>
        <v>#REF!</v>
      </c>
    </row>
    <row r="461" spans="1:5" ht="17.100000000000001" customHeight="1" x14ac:dyDescent="0.15">
      <c r="A461" s="36"/>
      <c r="B461" s="37" t="e">
        <f>SUMIF(#REF!,A461,#REF!)</f>
        <v>#REF!</v>
      </c>
      <c r="C461" s="37" t="e">
        <f>SUMIF(#REF!,A461,#REF!)</f>
        <v>#REF!</v>
      </c>
      <c r="D461" s="37" t="e">
        <f>SUMIF(#REF!,A461,#REF!)</f>
        <v>#REF!</v>
      </c>
      <c r="E461" s="37" t="e">
        <f>SUMIF(#REF!,A461,#REF!)</f>
        <v>#REF!</v>
      </c>
    </row>
    <row r="462" spans="1:5" ht="17.100000000000001" customHeight="1" x14ac:dyDescent="0.15">
      <c r="A462" s="36"/>
      <c r="B462" s="37" t="e">
        <f>SUMIF(#REF!,A462,#REF!)</f>
        <v>#REF!</v>
      </c>
      <c r="C462" s="37" t="e">
        <f>SUMIF(#REF!,A462,#REF!)</f>
        <v>#REF!</v>
      </c>
      <c r="D462" s="37" t="e">
        <f>SUMIF(#REF!,A462,#REF!)</f>
        <v>#REF!</v>
      </c>
      <c r="E462" s="37" t="e">
        <f>SUMIF(#REF!,A462,#REF!)</f>
        <v>#REF!</v>
      </c>
    </row>
    <row r="463" spans="1:5" ht="17.100000000000001" customHeight="1" x14ac:dyDescent="0.15">
      <c r="A463" s="36"/>
      <c r="B463" s="37" t="e">
        <f>SUMIF(#REF!,A463,#REF!)</f>
        <v>#REF!</v>
      </c>
      <c r="C463" s="37" t="e">
        <f>SUMIF(#REF!,A463,#REF!)</f>
        <v>#REF!</v>
      </c>
      <c r="D463" s="37" t="e">
        <f>SUMIF(#REF!,A463,#REF!)</f>
        <v>#REF!</v>
      </c>
      <c r="E463" s="37" t="e">
        <f>SUMIF(#REF!,A463,#REF!)</f>
        <v>#REF!</v>
      </c>
    </row>
    <row r="464" spans="1:5" ht="17.100000000000001" customHeight="1" x14ac:dyDescent="0.15">
      <c r="A464" s="36"/>
      <c r="B464" s="37" t="e">
        <f>SUMIF(#REF!,A464,#REF!)</f>
        <v>#REF!</v>
      </c>
      <c r="C464" s="37" t="e">
        <f>SUMIF(#REF!,A464,#REF!)</f>
        <v>#REF!</v>
      </c>
      <c r="D464" s="37" t="e">
        <f>SUMIF(#REF!,A464,#REF!)</f>
        <v>#REF!</v>
      </c>
      <c r="E464" s="37" t="e">
        <f>SUMIF(#REF!,A464,#REF!)</f>
        <v>#REF!</v>
      </c>
    </row>
    <row r="465" spans="1:5" ht="17.100000000000001" customHeight="1" x14ac:dyDescent="0.15">
      <c r="A465" s="36"/>
      <c r="B465" s="37" t="e">
        <f>SUMIF(#REF!,A465,#REF!)</f>
        <v>#REF!</v>
      </c>
      <c r="C465" s="37" t="e">
        <f>SUMIF(#REF!,A465,#REF!)</f>
        <v>#REF!</v>
      </c>
      <c r="D465" s="37" t="e">
        <f>SUMIF(#REF!,A465,#REF!)</f>
        <v>#REF!</v>
      </c>
      <c r="E465" s="37" t="e">
        <f>SUMIF(#REF!,A465,#REF!)</f>
        <v>#REF!</v>
      </c>
    </row>
    <row r="466" spans="1:5" ht="17.100000000000001" customHeight="1" x14ac:dyDescent="0.15">
      <c r="A466" s="36"/>
      <c r="B466" s="37" t="e">
        <f>SUMIF(#REF!,A466,#REF!)</f>
        <v>#REF!</v>
      </c>
      <c r="C466" s="37" t="e">
        <f>SUMIF(#REF!,A466,#REF!)</f>
        <v>#REF!</v>
      </c>
      <c r="D466" s="37" t="e">
        <f>SUMIF(#REF!,A466,#REF!)</f>
        <v>#REF!</v>
      </c>
      <c r="E466" s="37" t="e">
        <f>SUMIF(#REF!,A466,#REF!)</f>
        <v>#REF!</v>
      </c>
    </row>
    <row r="467" spans="1:5" ht="17.100000000000001" customHeight="1" x14ac:dyDescent="0.15">
      <c r="A467" s="36"/>
      <c r="B467" s="37" t="e">
        <f>SUMIF(#REF!,A467,#REF!)</f>
        <v>#REF!</v>
      </c>
      <c r="C467" s="37" t="e">
        <f>SUMIF(#REF!,A467,#REF!)</f>
        <v>#REF!</v>
      </c>
      <c r="D467" s="37" t="e">
        <f>SUMIF(#REF!,A467,#REF!)</f>
        <v>#REF!</v>
      </c>
      <c r="E467" s="37" t="e">
        <f>SUMIF(#REF!,A467,#REF!)</f>
        <v>#REF!</v>
      </c>
    </row>
    <row r="468" spans="1:5" ht="17.100000000000001" customHeight="1" x14ac:dyDescent="0.15">
      <c r="A468" s="36"/>
      <c r="B468" s="37" t="e">
        <f>SUMIF(#REF!,A468,#REF!)</f>
        <v>#REF!</v>
      </c>
      <c r="C468" s="37" t="e">
        <f>SUMIF(#REF!,A468,#REF!)</f>
        <v>#REF!</v>
      </c>
      <c r="D468" s="37" t="e">
        <f>SUMIF(#REF!,A468,#REF!)</f>
        <v>#REF!</v>
      </c>
      <c r="E468" s="37" t="e">
        <f>SUMIF(#REF!,A468,#REF!)</f>
        <v>#REF!</v>
      </c>
    </row>
    <row r="469" spans="1:5" ht="17.100000000000001" customHeight="1" x14ac:dyDescent="0.15">
      <c r="A469" s="36"/>
      <c r="B469" s="37" t="e">
        <f>SUMIF(#REF!,A469,#REF!)</f>
        <v>#REF!</v>
      </c>
      <c r="C469" s="37" t="e">
        <f>SUMIF(#REF!,A469,#REF!)</f>
        <v>#REF!</v>
      </c>
      <c r="D469" s="37" t="e">
        <f>SUMIF(#REF!,A469,#REF!)</f>
        <v>#REF!</v>
      </c>
      <c r="E469" s="37" t="e">
        <f>SUMIF(#REF!,A469,#REF!)</f>
        <v>#REF!</v>
      </c>
    </row>
    <row r="470" spans="1:5" ht="17.100000000000001" customHeight="1" x14ac:dyDescent="0.15">
      <c r="A470" s="36"/>
      <c r="B470" s="37" t="e">
        <f>SUMIF(#REF!,A470,#REF!)</f>
        <v>#REF!</v>
      </c>
      <c r="C470" s="37" t="e">
        <f>SUMIF(#REF!,A470,#REF!)</f>
        <v>#REF!</v>
      </c>
      <c r="D470" s="37" t="e">
        <f>SUMIF(#REF!,A470,#REF!)</f>
        <v>#REF!</v>
      </c>
      <c r="E470" s="37" t="e">
        <f>SUMIF(#REF!,A470,#REF!)</f>
        <v>#REF!</v>
      </c>
    </row>
    <row r="471" spans="1:5" ht="17.100000000000001" customHeight="1" x14ac:dyDescent="0.15">
      <c r="A471" s="36"/>
      <c r="B471" s="37" t="e">
        <f>SUMIF(#REF!,A471,#REF!)</f>
        <v>#REF!</v>
      </c>
      <c r="C471" s="37" t="e">
        <f>SUMIF(#REF!,A471,#REF!)</f>
        <v>#REF!</v>
      </c>
      <c r="D471" s="37" t="e">
        <f>SUMIF(#REF!,A471,#REF!)</f>
        <v>#REF!</v>
      </c>
      <c r="E471" s="37" t="e">
        <f>SUMIF(#REF!,A471,#REF!)</f>
        <v>#REF!</v>
      </c>
    </row>
    <row r="472" spans="1:5" ht="17.100000000000001" customHeight="1" x14ac:dyDescent="0.15">
      <c r="A472" s="36"/>
      <c r="B472" s="37" t="e">
        <f>SUMIF(#REF!,A472,#REF!)</f>
        <v>#REF!</v>
      </c>
      <c r="C472" s="37" t="e">
        <f>SUMIF(#REF!,A472,#REF!)</f>
        <v>#REF!</v>
      </c>
      <c r="D472" s="37" t="e">
        <f>SUMIF(#REF!,A472,#REF!)</f>
        <v>#REF!</v>
      </c>
      <c r="E472" s="37" t="e">
        <f>SUMIF(#REF!,A472,#REF!)</f>
        <v>#REF!</v>
      </c>
    </row>
    <row r="473" spans="1:5" ht="17.100000000000001" customHeight="1" x14ac:dyDescent="0.15">
      <c r="A473" s="36"/>
      <c r="B473" s="37" t="e">
        <f>SUMIF(#REF!,A473,#REF!)</f>
        <v>#REF!</v>
      </c>
      <c r="C473" s="37" t="e">
        <f>SUMIF(#REF!,A473,#REF!)</f>
        <v>#REF!</v>
      </c>
      <c r="D473" s="37" t="e">
        <f>SUMIF(#REF!,A473,#REF!)</f>
        <v>#REF!</v>
      </c>
      <c r="E473" s="37" t="e">
        <f>SUMIF(#REF!,A473,#REF!)</f>
        <v>#REF!</v>
      </c>
    </row>
    <row r="474" spans="1:5" ht="17.100000000000001" customHeight="1" x14ac:dyDescent="0.15">
      <c r="A474" s="36"/>
      <c r="B474" s="37" t="e">
        <f>SUMIF(#REF!,A474,#REF!)</f>
        <v>#REF!</v>
      </c>
      <c r="C474" s="37" t="e">
        <f>SUMIF(#REF!,A474,#REF!)</f>
        <v>#REF!</v>
      </c>
      <c r="D474" s="37" t="e">
        <f>SUMIF(#REF!,A474,#REF!)</f>
        <v>#REF!</v>
      </c>
      <c r="E474" s="37" t="e">
        <f>SUMIF(#REF!,A474,#REF!)</f>
        <v>#REF!</v>
      </c>
    </row>
    <row r="475" spans="1:5" ht="17.100000000000001" customHeight="1" x14ac:dyDescent="0.15">
      <c r="A475" s="36"/>
      <c r="B475" s="37" t="e">
        <f>SUMIF(#REF!,A475,#REF!)</f>
        <v>#REF!</v>
      </c>
      <c r="C475" s="37" t="e">
        <f>SUMIF(#REF!,A475,#REF!)</f>
        <v>#REF!</v>
      </c>
      <c r="D475" s="37" t="e">
        <f>SUMIF(#REF!,A475,#REF!)</f>
        <v>#REF!</v>
      </c>
      <c r="E475" s="37" t="e">
        <f>SUMIF(#REF!,A475,#REF!)</f>
        <v>#REF!</v>
      </c>
    </row>
    <row r="476" spans="1:5" ht="17.100000000000001" customHeight="1" x14ac:dyDescent="0.15">
      <c r="A476" s="36"/>
      <c r="B476" s="37" t="e">
        <f>SUMIF(#REF!,A476,#REF!)</f>
        <v>#REF!</v>
      </c>
      <c r="C476" s="37" t="e">
        <f>SUMIF(#REF!,A476,#REF!)</f>
        <v>#REF!</v>
      </c>
      <c r="D476" s="37" t="e">
        <f>SUMIF(#REF!,A476,#REF!)</f>
        <v>#REF!</v>
      </c>
      <c r="E476" s="37" t="e">
        <f>SUMIF(#REF!,A476,#REF!)</f>
        <v>#REF!</v>
      </c>
    </row>
    <row r="477" spans="1:5" ht="17.100000000000001" customHeight="1" x14ac:dyDescent="0.15">
      <c r="A477" s="36"/>
      <c r="B477" s="37" t="e">
        <f>SUMIF(#REF!,A477,#REF!)</f>
        <v>#REF!</v>
      </c>
      <c r="C477" s="37" t="e">
        <f>SUMIF(#REF!,A477,#REF!)</f>
        <v>#REF!</v>
      </c>
      <c r="D477" s="37" t="e">
        <f>SUMIF(#REF!,A477,#REF!)</f>
        <v>#REF!</v>
      </c>
      <c r="E477" s="37" t="e">
        <f>SUMIF(#REF!,A477,#REF!)</f>
        <v>#REF!</v>
      </c>
    </row>
    <row r="478" spans="1:5" ht="17.100000000000001" customHeight="1" x14ac:dyDescent="0.15">
      <c r="A478" s="36"/>
      <c r="B478" s="37" t="e">
        <f>SUMIF(#REF!,A478,#REF!)</f>
        <v>#REF!</v>
      </c>
      <c r="C478" s="37" t="e">
        <f>SUMIF(#REF!,A478,#REF!)</f>
        <v>#REF!</v>
      </c>
      <c r="D478" s="37" t="e">
        <f>SUMIF(#REF!,A478,#REF!)</f>
        <v>#REF!</v>
      </c>
      <c r="E478" s="37" t="e">
        <f>SUMIF(#REF!,A478,#REF!)</f>
        <v>#REF!</v>
      </c>
    </row>
    <row r="479" spans="1:5" ht="17.100000000000001" customHeight="1" x14ac:dyDescent="0.15">
      <c r="A479" s="36"/>
      <c r="B479" s="37" t="e">
        <f>SUMIF(#REF!,A479,#REF!)</f>
        <v>#REF!</v>
      </c>
      <c r="C479" s="37" t="e">
        <f>SUMIF(#REF!,A479,#REF!)</f>
        <v>#REF!</v>
      </c>
      <c r="D479" s="37" t="e">
        <f>SUMIF(#REF!,A479,#REF!)</f>
        <v>#REF!</v>
      </c>
      <c r="E479" s="37" t="e">
        <f>SUMIF(#REF!,A479,#REF!)</f>
        <v>#REF!</v>
      </c>
    </row>
    <row r="480" spans="1:5" ht="17.100000000000001" customHeight="1" x14ac:dyDescent="0.15">
      <c r="A480" s="36"/>
      <c r="B480" s="37" t="e">
        <f>SUMIF(#REF!,A480,#REF!)</f>
        <v>#REF!</v>
      </c>
      <c r="C480" s="37" t="e">
        <f>SUMIF(#REF!,A480,#REF!)</f>
        <v>#REF!</v>
      </c>
      <c r="D480" s="37" t="e">
        <f>SUMIF(#REF!,A480,#REF!)</f>
        <v>#REF!</v>
      </c>
      <c r="E480" s="37" t="e">
        <f>SUMIF(#REF!,A480,#REF!)</f>
        <v>#REF!</v>
      </c>
    </row>
    <row r="481" spans="1:5" ht="17.100000000000001" customHeight="1" x14ac:dyDescent="0.15">
      <c r="A481" s="36"/>
      <c r="B481" s="37" t="e">
        <f>SUMIF(#REF!,A481,#REF!)</f>
        <v>#REF!</v>
      </c>
      <c r="C481" s="37" t="e">
        <f>SUMIF(#REF!,A481,#REF!)</f>
        <v>#REF!</v>
      </c>
      <c r="D481" s="37" t="e">
        <f>SUMIF(#REF!,A481,#REF!)</f>
        <v>#REF!</v>
      </c>
      <c r="E481" s="37" t="e">
        <f>SUMIF(#REF!,A481,#REF!)</f>
        <v>#REF!</v>
      </c>
    </row>
    <row r="482" spans="1:5" ht="17.100000000000001" customHeight="1" x14ac:dyDescent="0.15">
      <c r="A482" s="36"/>
      <c r="B482" s="37" t="e">
        <f>SUMIF(#REF!,A482,#REF!)</f>
        <v>#REF!</v>
      </c>
      <c r="C482" s="37" t="e">
        <f>SUMIF(#REF!,A482,#REF!)</f>
        <v>#REF!</v>
      </c>
      <c r="D482" s="37" t="e">
        <f>SUMIF(#REF!,A482,#REF!)</f>
        <v>#REF!</v>
      </c>
      <c r="E482" s="37" t="e">
        <f>SUMIF(#REF!,A482,#REF!)</f>
        <v>#REF!</v>
      </c>
    </row>
    <row r="483" spans="1:5" ht="17.100000000000001" customHeight="1" x14ac:dyDescent="0.15">
      <c r="A483" s="36"/>
      <c r="B483" s="37" t="e">
        <f>SUMIF(#REF!,A483,#REF!)</f>
        <v>#REF!</v>
      </c>
      <c r="C483" s="37" t="e">
        <f>SUMIF(#REF!,A483,#REF!)</f>
        <v>#REF!</v>
      </c>
      <c r="D483" s="37" t="e">
        <f>SUMIF(#REF!,A483,#REF!)</f>
        <v>#REF!</v>
      </c>
      <c r="E483" s="37" t="e">
        <f>SUMIF(#REF!,A483,#REF!)</f>
        <v>#REF!</v>
      </c>
    </row>
    <row r="484" spans="1:5" ht="17.100000000000001" customHeight="1" x14ac:dyDescent="0.15">
      <c r="A484" s="36"/>
      <c r="B484" s="37" t="e">
        <f>SUMIF(#REF!,A484,#REF!)</f>
        <v>#REF!</v>
      </c>
      <c r="C484" s="37" t="e">
        <f>SUMIF(#REF!,A484,#REF!)</f>
        <v>#REF!</v>
      </c>
      <c r="D484" s="37" t="e">
        <f>SUMIF(#REF!,A484,#REF!)</f>
        <v>#REF!</v>
      </c>
      <c r="E484" s="37" t="e">
        <f>SUMIF(#REF!,A484,#REF!)</f>
        <v>#REF!</v>
      </c>
    </row>
    <row r="485" spans="1:5" ht="17.100000000000001" customHeight="1" x14ac:dyDescent="0.15">
      <c r="A485" s="36"/>
      <c r="B485" s="37" t="e">
        <f>SUMIF(#REF!,A485,#REF!)</f>
        <v>#REF!</v>
      </c>
      <c r="C485" s="37" t="e">
        <f>SUMIF(#REF!,A485,#REF!)</f>
        <v>#REF!</v>
      </c>
      <c r="D485" s="37" t="e">
        <f>SUMIF(#REF!,A485,#REF!)</f>
        <v>#REF!</v>
      </c>
      <c r="E485" s="37" t="e">
        <f>SUMIF(#REF!,A485,#REF!)</f>
        <v>#REF!</v>
      </c>
    </row>
    <row r="486" spans="1:5" ht="17.100000000000001" customHeight="1" x14ac:dyDescent="0.15">
      <c r="A486" s="36"/>
      <c r="B486" s="37" t="e">
        <f>SUMIF(#REF!,A486,#REF!)</f>
        <v>#REF!</v>
      </c>
      <c r="C486" s="37" t="e">
        <f>SUMIF(#REF!,A486,#REF!)</f>
        <v>#REF!</v>
      </c>
      <c r="D486" s="37" t="e">
        <f>SUMIF(#REF!,A486,#REF!)</f>
        <v>#REF!</v>
      </c>
      <c r="E486" s="37" t="e">
        <f>SUMIF(#REF!,A486,#REF!)</f>
        <v>#REF!</v>
      </c>
    </row>
    <row r="487" spans="1:5" ht="17.100000000000001" customHeight="1" x14ac:dyDescent="0.15">
      <c r="A487" s="36"/>
      <c r="B487" s="37" t="e">
        <f>SUMIF(#REF!,A487,#REF!)</f>
        <v>#REF!</v>
      </c>
      <c r="C487" s="37" t="e">
        <f>SUMIF(#REF!,A487,#REF!)</f>
        <v>#REF!</v>
      </c>
      <c r="D487" s="37" t="e">
        <f>SUMIF(#REF!,A487,#REF!)</f>
        <v>#REF!</v>
      </c>
      <c r="E487" s="37" t="e">
        <f>SUMIF(#REF!,A487,#REF!)</f>
        <v>#REF!</v>
      </c>
    </row>
    <row r="488" spans="1:5" ht="17.100000000000001" customHeight="1" x14ac:dyDescent="0.15">
      <c r="A488" s="36"/>
      <c r="B488" s="37" t="e">
        <f>SUMIF(#REF!,A488,#REF!)</f>
        <v>#REF!</v>
      </c>
      <c r="C488" s="37" t="e">
        <f>SUMIF(#REF!,A488,#REF!)</f>
        <v>#REF!</v>
      </c>
      <c r="D488" s="37" t="e">
        <f>SUMIF(#REF!,A488,#REF!)</f>
        <v>#REF!</v>
      </c>
      <c r="E488" s="37" t="e">
        <f>SUMIF(#REF!,A488,#REF!)</f>
        <v>#REF!</v>
      </c>
    </row>
    <row r="489" spans="1:5" ht="17.100000000000001" customHeight="1" x14ac:dyDescent="0.15">
      <c r="A489" s="36"/>
      <c r="B489" s="37" t="e">
        <f>SUMIF(#REF!,A489,#REF!)</f>
        <v>#REF!</v>
      </c>
      <c r="C489" s="37" t="e">
        <f>SUMIF(#REF!,A489,#REF!)</f>
        <v>#REF!</v>
      </c>
      <c r="D489" s="37" t="e">
        <f>SUMIF(#REF!,A489,#REF!)</f>
        <v>#REF!</v>
      </c>
      <c r="E489" s="37" t="e">
        <f>SUMIF(#REF!,A489,#REF!)</f>
        <v>#REF!</v>
      </c>
    </row>
    <row r="490" spans="1:5" ht="17.100000000000001" customHeight="1" x14ac:dyDescent="0.15">
      <c r="A490" s="36"/>
      <c r="B490" s="37" t="e">
        <f>SUMIF(#REF!,A490,#REF!)</f>
        <v>#REF!</v>
      </c>
      <c r="C490" s="37" t="e">
        <f>SUMIF(#REF!,A490,#REF!)</f>
        <v>#REF!</v>
      </c>
      <c r="D490" s="37" t="e">
        <f>SUMIF(#REF!,A490,#REF!)</f>
        <v>#REF!</v>
      </c>
      <c r="E490" s="37" t="e">
        <f>SUMIF(#REF!,A490,#REF!)</f>
        <v>#REF!</v>
      </c>
    </row>
    <row r="491" spans="1:5" ht="17.100000000000001" customHeight="1" x14ac:dyDescent="0.15">
      <c r="A491" s="36"/>
      <c r="B491" s="37" t="e">
        <f>SUMIF(#REF!,A491,#REF!)</f>
        <v>#REF!</v>
      </c>
      <c r="C491" s="37" t="e">
        <f>SUMIF(#REF!,A491,#REF!)</f>
        <v>#REF!</v>
      </c>
      <c r="D491" s="37" t="e">
        <f>SUMIF(#REF!,A491,#REF!)</f>
        <v>#REF!</v>
      </c>
      <c r="E491" s="37" t="e">
        <f>SUMIF(#REF!,A491,#REF!)</f>
        <v>#REF!</v>
      </c>
    </row>
    <row r="492" spans="1:5" ht="17.100000000000001" customHeight="1" x14ac:dyDescent="0.15">
      <c r="A492" s="36"/>
      <c r="B492" s="37" t="e">
        <f>SUMIF(#REF!,A492,#REF!)</f>
        <v>#REF!</v>
      </c>
      <c r="C492" s="37" t="e">
        <f>SUMIF(#REF!,A492,#REF!)</f>
        <v>#REF!</v>
      </c>
      <c r="D492" s="37" t="e">
        <f>SUMIF(#REF!,A492,#REF!)</f>
        <v>#REF!</v>
      </c>
      <c r="E492" s="37" t="e">
        <f>SUMIF(#REF!,A492,#REF!)</f>
        <v>#REF!</v>
      </c>
    </row>
    <row r="493" spans="1:5" ht="17.100000000000001" customHeight="1" x14ac:dyDescent="0.15">
      <c r="A493" s="36"/>
      <c r="B493" s="37" t="e">
        <f>SUMIF(#REF!,A493,#REF!)</f>
        <v>#REF!</v>
      </c>
      <c r="C493" s="37" t="e">
        <f>SUMIF(#REF!,A493,#REF!)</f>
        <v>#REF!</v>
      </c>
      <c r="D493" s="37" t="e">
        <f>SUMIF(#REF!,A493,#REF!)</f>
        <v>#REF!</v>
      </c>
      <c r="E493" s="37" t="e">
        <f>SUMIF(#REF!,A493,#REF!)</f>
        <v>#REF!</v>
      </c>
    </row>
    <row r="494" spans="1:5" ht="17.100000000000001" customHeight="1" x14ac:dyDescent="0.15">
      <c r="A494" s="36"/>
      <c r="B494" s="37" t="e">
        <f>SUMIF(#REF!,A494,#REF!)</f>
        <v>#REF!</v>
      </c>
      <c r="C494" s="37" t="e">
        <f>SUMIF(#REF!,A494,#REF!)</f>
        <v>#REF!</v>
      </c>
      <c r="D494" s="37" t="e">
        <f>SUMIF(#REF!,A494,#REF!)</f>
        <v>#REF!</v>
      </c>
      <c r="E494" s="37" t="e">
        <f>SUMIF(#REF!,A494,#REF!)</f>
        <v>#REF!</v>
      </c>
    </row>
    <row r="495" spans="1:5" ht="17.100000000000001" customHeight="1" x14ac:dyDescent="0.15">
      <c r="A495" s="36"/>
      <c r="B495" s="37" t="e">
        <f>SUMIF(#REF!,A495,#REF!)</f>
        <v>#REF!</v>
      </c>
      <c r="C495" s="37" t="e">
        <f>SUMIF(#REF!,A495,#REF!)</f>
        <v>#REF!</v>
      </c>
      <c r="D495" s="37" t="e">
        <f>SUMIF(#REF!,A495,#REF!)</f>
        <v>#REF!</v>
      </c>
      <c r="E495" s="37" t="e">
        <f>SUMIF(#REF!,A495,#REF!)</f>
        <v>#REF!</v>
      </c>
    </row>
    <row r="496" spans="1:5" ht="17.100000000000001" customHeight="1" x14ac:dyDescent="0.15">
      <c r="A496" s="36"/>
      <c r="B496" s="37" t="e">
        <f>SUMIF(#REF!,A496,#REF!)</f>
        <v>#REF!</v>
      </c>
      <c r="C496" s="37" t="e">
        <f>SUMIF(#REF!,A496,#REF!)</f>
        <v>#REF!</v>
      </c>
      <c r="D496" s="37" t="e">
        <f>SUMIF(#REF!,A496,#REF!)</f>
        <v>#REF!</v>
      </c>
      <c r="E496" s="37" t="e">
        <f>SUMIF(#REF!,A496,#REF!)</f>
        <v>#REF!</v>
      </c>
    </row>
    <row r="497" spans="1:5" ht="17.100000000000001" customHeight="1" x14ac:dyDescent="0.15">
      <c r="A497" s="36"/>
      <c r="B497" s="37" t="e">
        <f>SUMIF(#REF!,A497,#REF!)</f>
        <v>#REF!</v>
      </c>
      <c r="C497" s="37" t="e">
        <f>SUMIF(#REF!,A497,#REF!)</f>
        <v>#REF!</v>
      </c>
      <c r="D497" s="37" t="e">
        <f>SUMIF(#REF!,A497,#REF!)</f>
        <v>#REF!</v>
      </c>
      <c r="E497" s="37" t="e">
        <f>SUMIF(#REF!,A497,#REF!)</f>
        <v>#REF!</v>
      </c>
    </row>
    <row r="498" spans="1:5" ht="17.100000000000001" customHeight="1" x14ac:dyDescent="0.15">
      <c r="A498" s="36"/>
      <c r="B498" s="37" t="e">
        <f>SUMIF(#REF!,A498,#REF!)</f>
        <v>#REF!</v>
      </c>
      <c r="C498" s="37" t="e">
        <f>SUMIF(#REF!,A498,#REF!)</f>
        <v>#REF!</v>
      </c>
      <c r="D498" s="37" t="e">
        <f>SUMIF(#REF!,A498,#REF!)</f>
        <v>#REF!</v>
      </c>
      <c r="E498" s="37" t="e">
        <f>SUMIF(#REF!,A498,#REF!)</f>
        <v>#REF!</v>
      </c>
    </row>
    <row r="499" spans="1:5" ht="17.100000000000001" customHeight="1" x14ac:dyDescent="0.15">
      <c r="A499" s="36"/>
      <c r="B499" s="37" t="e">
        <f>SUMIF(#REF!,A499,#REF!)</f>
        <v>#REF!</v>
      </c>
      <c r="C499" s="37" t="e">
        <f>SUMIF(#REF!,A499,#REF!)</f>
        <v>#REF!</v>
      </c>
      <c r="D499" s="37" t="e">
        <f>SUMIF(#REF!,A499,#REF!)</f>
        <v>#REF!</v>
      </c>
      <c r="E499" s="37" t="e">
        <f>SUMIF(#REF!,A499,#REF!)</f>
        <v>#REF!</v>
      </c>
    </row>
    <row r="500" spans="1:5" ht="17.100000000000001" customHeight="1" x14ac:dyDescent="0.15">
      <c r="A500" s="36"/>
      <c r="B500" s="37" t="e">
        <f>SUMIF(#REF!,A500,#REF!)</f>
        <v>#REF!</v>
      </c>
      <c r="C500" s="37" t="e">
        <f>SUMIF(#REF!,A500,#REF!)</f>
        <v>#REF!</v>
      </c>
      <c r="D500" s="37" t="e">
        <f>SUMIF(#REF!,A500,#REF!)</f>
        <v>#REF!</v>
      </c>
      <c r="E500" s="37" t="e">
        <f>SUMIF(#REF!,A500,#REF!)</f>
        <v>#REF!</v>
      </c>
    </row>
    <row r="501" spans="1:5" ht="17.100000000000001" customHeight="1" x14ac:dyDescent="0.15">
      <c r="A501" s="36"/>
      <c r="B501" s="37" t="e">
        <f>SUMIF(#REF!,A501,#REF!)</f>
        <v>#REF!</v>
      </c>
      <c r="C501" s="37" t="e">
        <f>SUMIF(#REF!,A501,#REF!)</f>
        <v>#REF!</v>
      </c>
      <c r="D501" s="37" t="e">
        <f>SUMIF(#REF!,A501,#REF!)</f>
        <v>#REF!</v>
      </c>
      <c r="E501" s="37" t="e">
        <f>SUMIF(#REF!,A501,#REF!)</f>
        <v>#REF!</v>
      </c>
    </row>
    <row r="502" spans="1:5" ht="17.100000000000001" customHeight="1" x14ac:dyDescent="0.15">
      <c r="A502" s="36"/>
      <c r="B502" s="37" t="e">
        <f>SUMIF(#REF!,A502,#REF!)</f>
        <v>#REF!</v>
      </c>
      <c r="C502" s="37" t="e">
        <f>SUMIF(#REF!,A502,#REF!)</f>
        <v>#REF!</v>
      </c>
      <c r="D502" s="37" t="e">
        <f>SUMIF(#REF!,A502,#REF!)</f>
        <v>#REF!</v>
      </c>
      <c r="E502" s="37" t="e">
        <f>SUMIF(#REF!,A502,#REF!)</f>
        <v>#REF!</v>
      </c>
    </row>
    <row r="503" spans="1:5" ht="17.100000000000001" customHeight="1" x14ac:dyDescent="0.15">
      <c r="A503" s="36"/>
      <c r="B503" s="37" t="e">
        <f>SUMIF(#REF!,A503,#REF!)</f>
        <v>#REF!</v>
      </c>
      <c r="C503" s="37" t="e">
        <f>SUMIF(#REF!,A503,#REF!)</f>
        <v>#REF!</v>
      </c>
      <c r="D503" s="37" t="e">
        <f>SUMIF(#REF!,A503,#REF!)</f>
        <v>#REF!</v>
      </c>
      <c r="E503" s="37" t="e">
        <f>SUMIF(#REF!,A503,#REF!)</f>
        <v>#REF!</v>
      </c>
    </row>
    <row r="504" spans="1:5" ht="17.100000000000001" customHeight="1" x14ac:dyDescent="0.15">
      <c r="A504" s="36"/>
      <c r="B504" s="37" t="e">
        <f>SUMIF(#REF!,A504,#REF!)</f>
        <v>#REF!</v>
      </c>
      <c r="C504" s="37" t="e">
        <f>SUMIF(#REF!,A504,#REF!)</f>
        <v>#REF!</v>
      </c>
      <c r="D504" s="37" t="e">
        <f>SUMIF(#REF!,A504,#REF!)</f>
        <v>#REF!</v>
      </c>
      <c r="E504" s="37" t="e">
        <f>SUMIF(#REF!,A504,#REF!)</f>
        <v>#REF!</v>
      </c>
    </row>
    <row r="505" spans="1:5" ht="17.100000000000001" customHeight="1" x14ac:dyDescent="0.15">
      <c r="A505" s="36"/>
      <c r="B505" s="37" t="e">
        <f>SUMIF(#REF!,A505,#REF!)</f>
        <v>#REF!</v>
      </c>
      <c r="C505" s="37" t="e">
        <f>SUMIF(#REF!,A505,#REF!)</f>
        <v>#REF!</v>
      </c>
      <c r="D505" s="37" t="e">
        <f>SUMIF(#REF!,A505,#REF!)</f>
        <v>#REF!</v>
      </c>
      <c r="E505" s="37" t="e">
        <f>SUMIF(#REF!,A505,#REF!)</f>
        <v>#REF!</v>
      </c>
    </row>
    <row r="506" spans="1:5" ht="17.100000000000001" customHeight="1" x14ac:dyDescent="0.15">
      <c r="A506" s="36"/>
      <c r="B506" s="37" t="e">
        <f>SUMIF(#REF!,A506,#REF!)</f>
        <v>#REF!</v>
      </c>
      <c r="C506" s="37" t="e">
        <f>SUMIF(#REF!,A506,#REF!)</f>
        <v>#REF!</v>
      </c>
      <c r="D506" s="37" t="e">
        <f>SUMIF(#REF!,A506,#REF!)</f>
        <v>#REF!</v>
      </c>
      <c r="E506" s="37" t="e">
        <f>SUMIF(#REF!,A506,#REF!)</f>
        <v>#REF!</v>
      </c>
    </row>
    <row r="507" spans="1:5" ht="17.100000000000001" customHeight="1" x14ac:dyDescent="0.15">
      <c r="A507" s="36"/>
      <c r="B507" s="37" t="e">
        <f>SUMIF(#REF!,A507,#REF!)</f>
        <v>#REF!</v>
      </c>
      <c r="C507" s="37" t="e">
        <f>SUMIF(#REF!,A507,#REF!)</f>
        <v>#REF!</v>
      </c>
      <c r="D507" s="37" t="e">
        <f>SUMIF(#REF!,A507,#REF!)</f>
        <v>#REF!</v>
      </c>
      <c r="E507" s="37" t="e">
        <f>SUMIF(#REF!,A507,#REF!)</f>
        <v>#REF!</v>
      </c>
    </row>
    <row r="508" spans="1:5" ht="17.100000000000001" customHeight="1" x14ac:dyDescent="0.15">
      <c r="A508" s="36"/>
      <c r="B508" s="37" t="e">
        <f>SUMIF(#REF!,A508,#REF!)</f>
        <v>#REF!</v>
      </c>
      <c r="C508" s="37" t="e">
        <f>SUMIF(#REF!,A508,#REF!)</f>
        <v>#REF!</v>
      </c>
      <c r="D508" s="37" t="e">
        <f>SUMIF(#REF!,A508,#REF!)</f>
        <v>#REF!</v>
      </c>
      <c r="E508" s="37" t="e">
        <f>SUMIF(#REF!,A508,#REF!)</f>
        <v>#REF!</v>
      </c>
    </row>
    <row r="509" spans="1:5" ht="17.100000000000001" customHeight="1" x14ac:dyDescent="0.15">
      <c r="A509" s="36"/>
      <c r="B509" s="37" t="e">
        <f>SUMIF(#REF!,A509,#REF!)</f>
        <v>#REF!</v>
      </c>
      <c r="C509" s="37" t="e">
        <f>SUMIF(#REF!,A509,#REF!)</f>
        <v>#REF!</v>
      </c>
      <c r="D509" s="37" t="e">
        <f>SUMIF(#REF!,A509,#REF!)</f>
        <v>#REF!</v>
      </c>
      <c r="E509" s="37" t="e">
        <f>SUMIF(#REF!,A509,#REF!)</f>
        <v>#REF!</v>
      </c>
    </row>
    <row r="510" spans="1:5" ht="17.100000000000001" customHeight="1" x14ac:dyDescent="0.15">
      <c r="A510" s="36"/>
      <c r="B510" s="37" t="e">
        <f>SUMIF(#REF!,A510,#REF!)</f>
        <v>#REF!</v>
      </c>
      <c r="C510" s="37" t="e">
        <f>SUMIF(#REF!,A510,#REF!)</f>
        <v>#REF!</v>
      </c>
      <c r="D510" s="37" t="e">
        <f>SUMIF(#REF!,A510,#REF!)</f>
        <v>#REF!</v>
      </c>
      <c r="E510" s="37" t="e">
        <f>SUMIF(#REF!,A510,#REF!)</f>
        <v>#REF!</v>
      </c>
    </row>
    <row r="511" spans="1:5" ht="17.100000000000001" customHeight="1" x14ac:dyDescent="0.15">
      <c r="A511" s="36"/>
      <c r="B511" s="37" t="e">
        <f>SUMIF(#REF!,A511,#REF!)</f>
        <v>#REF!</v>
      </c>
      <c r="C511" s="37" t="e">
        <f>SUMIF(#REF!,A511,#REF!)</f>
        <v>#REF!</v>
      </c>
      <c r="D511" s="37" t="e">
        <f>SUMIF(#REF!,A511,#REF!)</f>
        <v>#REF!</v>
      </c>
      <c r="E511" s="37" t="e">
        <f>SUMIF(#REF!,A511,#REF!)</f>
        <v>#REF!</v>
      </c>
    </row>
    <row r="512" spans="1:5" ht="17.100000000000001" customHeight="1" x14ac:dyDescent="0.15">
      <c r="A512" s="36"/>
      <c r="B512" s="37" t="e">
        <f>SUMIF(#REF!,A512,#REF!)</f>
        <v>#REF!</v>
      </c>
      <c r="C512" s="37" t="e">
        <f>SUMIF(#REF!,A512,#REF!)</f>
        <v>#REF!</v>
      </c>
      <c r="D512" s="37" t="e">
        <f>SUMIF(#REF!,A512,#REF!)</f>
        <v>#REF!</v>
      </c>
      <c r="E512" s="37" t="e">
        <f>SUMIF(#REF!,A512,#REF!)</f>
        <v>#REF!</v>
      </c>
    </row>
    <row r="513" spans="1:5" ht="17.100000000000001" customHeight="1" x14ac:dyDescent="0.15">
      <c r="A513" s="36"/>
      <c r="B513" s="37" t="e">
        <f>SUMIF(#REF!,A513,#REF!)</f>
        <v>#REF!</v>
      </c>
      <c r="C513" s="37" t="e">
        <f>SUMIF(#REF!,A513,#REF!)</f>
        <v>#REF!</v>
      </c>
      <c r="D513" s="37" t="e">
        <f>SUMIF(#REF!,A513,#REF!)</f>
        <v>#REF!</v>
      </c>
      <c r="E513" s="37" t="e">
        <f>SUMIF(#REF!,A513,#REF!)</f>
        <v>#REF!</v>
      </c>
    </row>
    <row r="514" spans="1:5" ht="17.100000000000001" customHeight="1" x14ac:dyDescent="0.15">
      <c r="A514" s="36"/>
      <c r="B514" s="37" t="e">
        <f>SUMIF(#REF!,A514,#REF!)</f>
        <v>#REF!</v>
      </c>
      <c r="C514" s="37" t="e">
        <f>SUMIF(#REF!,A514,#REF!)</f>
        <v>#REF!</v>
      </c>
      <c r="D514" s="37" t="e">
        <f>SUMIF(#REF!,A514,#REF!)</f>
        <v>#REF!</v>
      </c>
      <c r="E514" s="37" t="e">
        <f>SUMIF(#REF!,A514,#REF!)</f>
        <v>#REF!</v>
      </c>
    </row>
    <row r="515" spans="1:5" ht="17.100000000000001" customHeight="1" x14ac:dyDescent="0.15">
      <c r="A515" s="36"/>
      <c r="B515" s="37" t="e">
        <f>SUMIF(#REF!,A515,#REF!)</f>
        <v>#REF!</v>
      </c>
      <c r="C515" s="37" t="e">
        <f>SUMIF(#REF!,A515,#REF!)</f>
        <v>#REF!</v>
      </c>
      <c r="D515" s="37" t="e">
        <f>SUMIF(#REF!,A515,#REF!)</f>
        <v>#REF!</v>
      </c>
      <c r="E515" s="37" t="e">
        <f>SUMIF(#REF!,A515,#REF!)</f>
        <v>#REF!</v>
      </c>
    </row>
    <row r="516" spans="1:5" ht="17.100000000000001" customHeight="1" x14ac:dyDescent="0.15">
      <c r="A516" s="36"/>
      <c r="B516" s="37" t="e">
        <f>SUMIF(#REF!,A516,#REF!)</f>
        <v>#REF!</v>
      </c>
      <c r="C516" s="37" t="e">
        <f>SUMIF(#REF!,A516,#REF!)</f>
        <v>#REF!</v>
      </c>
      <c r="D516" s="37" t="e">
        <f>SUMIF(#REF!,A516,#REF!)</f>
        <v>#REF!</v>
      </c>
      <c r="E516" s="37" t="e">
        <f>SUMIF(#REF!,A516,#REF!)</f>
        <v>#REF!</v>
      </c>
    </row>
    <row r="517" spans="1:5" ht="17.100000000000001" customHeight="1" x14ac:dyDescent="0.15">
      <c r="A517" s="36"/>
      <c r="B517" s="37" t="e">
        <f>SUMIF(#REF!,A517,#REF!)</f>
        <v>#REF!</v>
      </c>
      <c r="C517" s="37" t="e">
        <f>SUMIF(#REF!,A517,#REF!)</f>
        <v>#REF!</v>
      </c>
      <c r="D517" s="37" t="e">
        <f>SUMIF(#REF!,A517,#REF!)</f>
        <v>#REF!</v>
      </c>
      <c r="E517" s="37" t="e">
        <f>SUMIF(#REF!,A517,#REF!)</f>
        <v>#REF!</v>
      </c>
    </row>
    <row r="518" spans="1:5" ht="17.100000000000001" customHeight="1" x14ac:dyDescent="0.15">
      <c r="A518" s="36"/>
      <c r="B518" s="37" t="e">
        <f>SUMIF(#REF!,A518,#REF!)</f>
        <v>#REF!</v>
      </c>
      <c r="C518" s="37" t="e">
        <f>SUMIF(#REF!,A518,#REF!)</f>
        <v>#REF!</v>
      </c>
      <c r="D518" s="37" t="e">
        <f>SUMIF(#REF!,A518,#REF!)</f>
        <v>#REF!</v>
      </c>
      <c r="E518" s="37" t="e">
        <f>SUMIF(#REF!,A518,#REF!)</f>
        <v>#REF!</v>
      </c>
    </row>
    <row r="519" spans="1:5" ht="17.100000000000001" customHeight="1" x14ac:dyDescent="0.15">
      <c r="A519" s="36"/>
      <c r="B519" s="37" t="e">
        <f>SUMIF(#REF!,A519,#REF!)</f>
        <v>#REF!</v>
      </c>
      <c r="C519" s="37" t="e">
        <f>SUMIF(#REF!,A519,#REF!)</f>
        <v>#REF!</v>
      </c>
      <c r="D519" s="37" t="e">
        <f>SUMIF(#REF!,A519,#REF!)</f>
        <v>#REF!</v>
      </c>
      <c r="E519" s="37" t="e">
        <f>SUMIF(#REF!,A519,#REF!)</f>
        <v>#REF!</v>
      </c>
    </row>
    <row r="520" spans="1:5" ht="17.100000000000001" customHeight="1" x14ac:dyDescent="0.15">
      <c r="A520" s="36"/>
      <c r="B520" s="37" t="e">
        <f>SUMIF(#REF!,A520,#REF!)</f>
        <v>#REF!</v>
      </c>
      <c r="C520" s="37" t="e">
        <f>SUMIF(#REF!,A520,#REF!)</f>
        <v>#REF!</v>
      </c>
      <c r="D520" s="37" t="e">
        <f>SUMIF(#REF!,A520,#REF!)</f>
        <v>#REF!</v>
      </c>
      <c r="E520" s="37" t="e">
        <f>SUMIF(#REF!,A520,#REF!)</f>
        <v>#REF!</v>
      </c>
    </row>
    <row r="521" spans="1:5" ht="17.100000000000001" customHeight="1" x14ac:dyDescent="0.15">
      <c r="A521" s="36"/>
      <c r="B521" s="37" t="e">
        <f>SUMIF(#REF!,A521,#REF!)</f>
        <v>#REF!</v>
      </c>
      <c r="C521" s="37" t="e">
        <f>SUMIF(#REF!,A521,#REF!)</f>
        <v>#REF!</v>
      </c>
      <c r="D521" s="37" t="e">
        <f>SUMIF(#REF!,A521,#REF!)</f>
        <v>#REF!</v>
      </c>
      <c r="E521" s="37" t="e">
        <f>SUMIF(#REF!,A521,#REF!)</f>
        <v>#REF!</v>
      </c>
    </row>
    <row r="522" spans="1:5" ht="17.100000000000001" customHeight="1" x14ac:dyDescent="0.15">
      <c r="A522" s="36"/>
      <c r="B522" s="37" t="e">
        <f>SUMIF(#REF!,A522,#REF!)</f>
        <v>#REF!</v>
      </c>
      <c r="C522" s="37" t="e">
        <f>SUMIF(#REF!,A522,#REF!)</f>
        <v>#REF!</v>
      </c>
      <c r="D522" s="37" t="e">
        <f>SUMIF(#REF!,A522,#REF!)</f>
        <v>#REF!</v>
      </c>
      <c r="E522" s="37" t="e">
        <f>SUMIF(#REF!,A522,#REF!)</f>
        <v>#REF!</v>
      </c>
    </row>
    <row r="523" spans="1:5" ht="17.100000000000001" customHeight="1" x14ac:dyDescent="0.15">
      <c r="A523" s="36"/>
      <c r="B523" s="37" t="e">
        <f>SUMIF(#REF!,A523,#REF!)</f>
        <v>#REF!</v>
      </c>
      <c r="C523" s="37" t="e">
        <f>SUMIF(#REF!,A523,#REF!)</f>
        <v>#REF!</v>
      </c>
      <c r="D523" s="37" t="e">
        <f>SUMIF(#REF!,A523,#REF!)</f>
        <v>#REF!</v>
      </c>
      <c r="E523" s="37" t="e">
        <f>SUMIF(#REF!,A523,#REF!)</f>
        <v>#REF!</v>
      </c>
    </row>
    <row r="524" spans="1:5" ht="17.100000000000001" customHeight="1" x14ac:dyDescent="0.15">
      <c r="A524" s="36"/>
      <c r="B524" s="37" t="e">
        <f>SUMIF(#REF!,A524,#REF!)</f>
        <v>#REF!</v>
      </c>
      <c r="C524" s="37" t="e">
        <f>SUMIF(#REF!,A524,#REF!)</f>
        <v>#REF!</v>
      </c>
      <c r="D524" s="37" t="e">
        <f>SUMIF(#REF!,A524,#REF!)</f>
        <v>#REF!</v>
      </c>
      <c r="E524" s="37" t="e">
        <f>SUMIF(#REF!,A524,#REF!)</f>
        <v>#REF!</v>
      </c>
    </row>
    <row r="525" spans="1:5" ht="17.100000000000001" customHeight="1" x14ac:dyDescent="0.15">
      <c r="A525" s="36"/>
      <c r="B525" s="37" t="e">
        <f>SUMIF(#REF!,A525,#REF!)</f>
        <v>#REF!</v>
      </c>
      <c r="C525" s="37" t="e">
        <f>SUMIF(#REF!,A525,#REF!)</f>
        <v>#REF!</v>
      </c>
      <c r="D525" s="37" t="e">
        <f>SUMIF(#REF!,A525,#REF!)</f>
        <v>#REF!</v>
      </c>
      <c r="E525" s="37" t="e">
        <f>SUMIF(#REF!,A525,#REF!)</f>
        <v>#REF!</v>
      </c>
    </row>
    <row r="526" spans="1:5" ht="17.100000000000001" customHeight="1" x14ac:dyDescent="0.15">
      <c r="A526" s="36"/>
      <c r="B526" s="37" t="e">
        <f>SUMIF(#REF!,A526,#REF!)</f>
        <v>#REF!</v>
      </c>
      <c r="C526" s="37" t="e">
        <f>SUMIF(#REF!,A526,#REF!)</f>
        <v>#REF!</v>
      </c>
      <c r="D526" s="37" t="e">
        <f>SUMIF(#REF!,A526,#REF!)</f>
        <v>#REF!</v>
      </c>
      <c r="E526" s="37" t="e">
        <f>SUMIF(#REF!,A526,#REF!)</f>
        <v>#REF!</v>
      </c>
    </row>
    <row r="527" spans="1:5" ht="17.100000000000001" customHeight="1" x14ac:dyDescent="0.15">
      <c r="A527" s="36"/>
      <c r="B527" s="37" t="e">
        <f>SUMIF(#REF!,A527,#REF!)</f>
        <v>#REF!</v>
      </c>
      <c r="C527" s="37" t="e">
        <f>SUMIF(#REF!,A527,#REF!)</f>
        <v>#REF!</v>
      </c>
      <c r="D527" s="37" t="e">
        <f>SUMIF(#REF!,A527,#REF!)</f>
        <v>#REF!</v>
      </c>
      <c r="E527" s="37" t="e">
        <f>SUMIF(#REF!,A527,#REF!)</f>
        <v>#REF!</v>
      </c>
    </row>
    <row r="528" spans="1:5" ht="17.100000000000001" customHeight="1" x14ac:dyDescent="0.15">
      <c r="A528" s="36"/>
      <c r="B528" s="37" t="e">
        <f>SUMIF(#REF!,A528,#REF!)</f>
        <v>#REF!</v>
      </c>
      <c r="C528" s="37" t="e">
        <f>SUMIF(#REF!,A528,#REF!)</f>
        <v>#REF!</v>
      </c>
      <c r="D528" s="37" t="e">
        <f>SUMIF(#REF!,A528,#REF!)</f>
        <v>#REF!</v>
      </c>
      <c r="E528" s="37" t="e">
        <f>SUMIF(#REF!,A528,#REF!)</f>
        <v>#REF!</v>
      </c>
    </row>
    <row r="529" spans="1:5" ht="17.100000000000001" customHeight="1" x14ac:dyDescent="0.15">
      <c r="A529" s="36"/>
      <c r="B529" s="37" t="e">
        <f>SUMIF(#REF!,A529,#REF!)</f>
        <v>#REF!</v>
      </c>
      <c r="C529" s="37" t="e">
        <f>SUMIF(#REF!,A529,#REF!)</f>
        <v>#REF!</v>
      </c>
      <c r="D529" s="37" t="e">
        <f>SUMIF(#REF!,A529,#REF!)</f>
        <v>#REF!</v>
      </c>
      <c r="E529" s="37" t="e">
        <f>SUMIF(#REF!,A529,#REF!)</f>
        <v>#REF!</v>
      </c>
    </row>
    <row r="530" spans="1:5" ht="17.100000000000001" customHeight="1" x14ac:dyDescent="0.15">
      <c r="A530" s="36"/>
      <c r="B530" s="37" t="e">
        <f>SUMIF(#REF!,A530,#REF!)</f>
        <v>#REF!</v>
      </c>
      <c r="C530" s="37" t="e">
        <f>SUMIF(#REF!,A530,#REF!)</f>
        <v>#REF!</v>
      </c>
      <c r="D530" s="37" t="e">
        <f>SUMIF(#REF!,A530,#REF!)</f>
        <v>#REF!</v>
      </c>
      <c r="E530" s="37" t="e">
        <f>SUMIF(#REF!,A530,#REF!)</f>
        <v>#REF!</v>
      </c>
    </row>
    <row r="531" spans="1:5" ht="17.100000000000001" customHeight="1" x14ac:dyDescent="0.15">
      <c r="A531" s="36"/>
      <c r="B531" s="37" t="e">
        <f>SUMIF(#REF!,A531,#REF!)</f>
        <v>#REF!</v>
      </c>
      <c r="C531" s="37" t="e">
        <f>SUMIF(#REF!,A531,#REF!)</f>
        <v>#REF!</v>
      </c>
      <c r="D531" s="37" t="e">
        <f>SUMIF(#REF!,A531,#REF!)</f>
        <v>#REF!</v>
      </c>
      <c r="E531" s="37" t="e">
        <f>SUMIF(#REF!,A531,#REF!)</f>
        <v>#REF!</v>
      </c>
    </row>
    <row r="532" spans="1:5" ht="17.100000000000001" customHeight="1" x14ac:dyDescent="0.15">
      <c r="A532" s="36"/>
      <c r="B532" s="37" t="e">
        <f>SUMIF(#REF!,A532,#REF!)</f>
        <v>#REF!</v>
      </c>
      <c r="C532" s="37" t="e">
        <f>SUMIF(#REF!,A532,#REF!)</f>
        <v>#REF!</v>
      </c>
      <c r="D532" s="37" t="e">
        <f>SUMIF(#REF!,A532,#REF!)</f>
        <v>#REF!</v>
      </c>
      <c r="E532" s="37" t="e">
        <f>SUMIF(#REF!,A532,#REF!)</f>
        <v>#REF!</v>
      </c>
    </row>
    <row r="533" spans="1:5" ht="17.100000000000001" customHeight="1" x14ac:dyDescent="0.15">
      <c r="A533" s="36"/>
      <c r="B533" s="37" t="e">
        <f>SUMIF(#REF!,A533,#REF!)</f>
        <v>#REF!</v>
      </c>
      <c r="C533" s="37" t="e">
        <f>SUMIF(#REF!,A533,#REF!)</f>
        <v>#REF!</v>
      </c>
      <c r="D533" s="37" t="e">
        <f>SUMIF(#REF!,A533,#REF!)</f>
        <v>#REF!</v>
      </c>
      <c r="E533" s="37" t="e">
        <f>SUMIF(#REF!,A533,#REF!)</f>
        <v>#REF!</v>
      </c>
    </row>
    <row r="534" spans="1:5" ht="17.100000000000001" customHeight="1" x14ac:dyDescent="0.15">
      <c r="A534" s="36"/>
      <c r="B534" s="37" t="e">
        <f>SUMIF(#REF!,A534,#REF!)</f>
        <v>#REF!</v>
      </c>
      <c r="C534" s="37" t="e">
        <f>SUMIF(#REF!,A534,#REF!)</f>
        <v>#REF!</v>
      </c>
      <c r="D534" s="37" t="e">
        <f>SUMIF(#REF!,A534,#REF!)</f>
        <v>#REF!</v>
      </c>
      <c r="E534" s="37" t="e">
        <f>SUMIF(#REF!,A534,#REF!)</f>
        <v>#REF!</v>
      </c>
    </row>
    <row r="535" spans="1:5" ht="17.100000000000001" customHeight="1" x14ac:dyDescent="0.15">
      <c r="A535" s="36"/>
      <c r="B535" s="37" t="e">
        <f>SUMIF(#REF!,A535,#REF!)</f>
        <v>#REF!</v>
      </c>
      <c r="C535" s="37" t="e">
        <f>SUMIF(#REF!,A535,#REF!)</f>
        <v>#REF!</v>
      </c>
      <c r="D535" s="37" t="e">
        <f>SUMIF(#REF!,A535,#REF!)</f>
        <v>#REF!</v>
      </c>
      <c r="E535" s="37" t="e">
        <f>SUMIF(#REF!,A535,#REF!)</f>
        <v>#REF!</v>
      </c>
    </row>
    <row r="536" spans="1:5" ht="17.100000000000001" customHeight="1" x14ac:dyDescent="0.15">
      <c r="A536" s="36"/>
      <c r="B536" s="37" t="e">
        <f>SUMIF(#REF!,A536,#REF!)</f>
        <v>#REF!</v>
      </c>
      <c r="C536" s="37" t="e">
        <f>SUMIF(#REF!,A536,#REF!)</f>
        <v>#REF!</v>
      </c>
      <c r="D536" s="37" t="e">
        <f>SUMIF(#REF!,A536,#REF!)</f>
        <v>#REF!</v>
      </c>
      <c r="E536" s="37" t="e">
        <f>SUMIF(#REF!,A536,#REF!)</f>
        <v>#REF!</v>
      </c>
    </row>
    <row r="537" spans="1:5" ht="17.100000000000001" customHeight="1" x14ac:dyDescent="0.15">
      <c r="A537" s="36"/>
      <c r="B537" s="37" t="e">
        <f>SUMIF(#REF!,A537,#REF!)</f>
        <v>#REF!</v>
      </c>
      <c r="C537" s="37" t="e">
        <f>SUMIF(#REF!,A537,#REF!)</f>
        <v>#REF!</v>
      </c>
      <c r="D537" s="37" t="e">
        <f>SUMIF(#REF!,A537,#REF!)</f>
        <v>#REF!</v>
      </c>
      <c r="E537" s="37" t="e">
        <f>SUMIF(#REF!,A537,#REF!)</f>
        <v>#REF!</v>
      </c>
    </row>
    <row r="538" spans="1:5" ht="17.100000000000001" customHeight="1" x14ac:dyDescent="0.15">
      <c r="A538" s="36"/>
      <c r="B538" s="37" t="e">
        <f>SUMIF(#REF!,A538,#REF!)</f>
        <v>#REF!</v>
      </c>
      <c r="C538" s="37" t="e">
        <f>SUMIF(#REF!,A538,#REF!)</f>
        <v>#REF!</v>
      </c>
      <c r="D538" s="37" t="e">
        <f>SUMIF(#REF!,A538,#REF!)</f>
        <v>#REF!</v>
      </c>
      <c r="E538" s="37" t="e">
        <f>SUMIF(#REF!,A538,#REF!)</f>
        <v>#REF!</v>
      </c>
    </row>
    <row r="539" spans="1:5" ht="17.100000000000001" customHeight="1" x14ac:dyDescent="0.15">
      <c r="A539" s="36"/>
      <c r="B539" s="37" t="e">
        <f>SUMIF(#REF!,A539,#REF!)</f>
        <v>#REF!</v>
      </c>
      <c r="C539" s="37" t="e">
        <f>SUMIF(#REF!,A539,#REF!)</f>
        <v>#REF!</v>
      </c>
      <c r="D539" s="37" t="e">
        <f>SUMIF(#REF!,A539,#REF!)</f>
        <v>#REF!</v>
      </c>
      <c r="E539" s="37" t="e">
        <f>SUMIF(#REF!,A539,#REF!)</f>
        <v>#REF!</v>
      </c>
    </row>
    <row r="540" spans="1:5" ht="17.100000000000001" customHeight="1" x14ac:dyDescent="0.15">
      <c r="A540" s="36"/>
      <c r="B540" s="37" t="e">
        <f>SUMIF(#REF!,A540,#REF!)</f>
        <v>#REF!</v>
      </c>
      <c r="C540" s="37" t="e">
        <f>SUMIF(#REF!,A540,#REF!)</f>
        <v>#REF!</v>
      </c>
      <c r="D540" s="37" t="e">
        <f>SUMIF(#REF!,A540,#REF!)</f>
        <v>#REF!</v>
      </c>
      <c r="E540" s="37" t="e">
        <f>SUMIF(#REF!,A540,#REF!)</f>
        <v>#REF!</v>
      </c>
    </row>
    <row r="541" spans="1:5" ht="17.100000000000001" customHeight="1" x14ac:dyDescent="0.15">
      <c r="A541" s="36"/>
      <c r="B541" s="37" t="e">
        <f>SUMIF(#REF!,A541,#REF!)</f>
        <v>#REF!</v>
      </c>
      <c r="C541" s="37" t="e">
        <f>SUMIF(#REF!,A541,#REF!)</f>
        <v>#REF!</v>
      </c>
      <c r="D541" s="37" t="e">
        <f>SUMIF(#REF!,A541,#REF!)</f>
        <v>#REF!</v>
      </c>
      <c r="E541" s="37" t="e">
        <f>SUMIF(#REF!,A541,#REF!)</f>
        <v>#REF!</v>
      </c>
    </row>
    <row r="542" spans="1:5" ht="17.100000000000001" customHeight="1" x14ac:dyDescent="0.15">
      <c r="A542" s="36"/>
      <c r="B542" s="37" t="e">
        <f>SUMIF(#REF!,A542,#REF!)</f>
        <v>#REF!</v>
      </c>
      <c r="C542" s="37" t="e">
        <f>SUMIF(#REF!,A542,#REF!)</f>
        <v>#REF!</v>
      </c>
      <c r="D542" s="37" t="e">
        <f>SUMIF(#REF!,A542,#REF!)</f>
        <v>#REF!</v>
      </c>
      <c r="E542" s="37" t="e">
        <f>SUMIF(#REF!,A542,#REF!)</f>
        <v>#REF!</v>
      </c>
    </row>
    <row r="543" spans="1:5" ht="17.100000000000001" customHeight="1" x14ac:dyDescent="0.15">
      <c r="A543" s="36"/>
      <c r="B543" s="37" t="e">
        <f>SUMIF(#REF!,A543,#REF!)</f>
        <v>#REF!</v>
      </c>
      <c r="C543" s="37" t="e">
        <f>SUMIF(#REF!,A543,#REF!)</f>
        <v>#REF!</v>
      </c>
      <c r="D543" s="37" t="e">
        <f>SUMIF(#REF!,A543,#REF!)</f>
        <v>#REF!</v>
      </c>
      <c r="E543" s="37" t="e">
        <f>SUMIF(#REF!,A543,#REF!)</f>
        <v>#REF!</v>
      </c>
    </row>
    <row r="544" spans="1:5" ht="17.100000000000001" customHeight="1" x14ac:dyDescent="0.15">
      <c r="A544" s="36"/>
      <c r="B544" s="37" t="e">
        <f>SUMIF(#REF!,A544,#REF!)</f>
        <v>#REF!</v>
      </c>
      <c r="C544" s="37" t="e">
        <f>SUMIF(#REF!,A544,#REF!)</f>
        <v>#REF!</v>
      </c>
      <c r="D544" s="37" t="e">
        <f>SUMIF(#REF!,A544,#REF!)</f>
        <v>#REF!</v>
      </c>
      <c r="E544" s="37" t="e">
        <f>SUMIF(#REF!,A544,#REF!)</f>
        <v>#REF!</v>
      </c>
    </row>
    <row r="545" spans="1:5" ht="17.100000000000001" customHeight="1" x14ac:dyDescent="0.15">
      <c r="A545" s="36"/>
      <c r="B545" s="37" t="e">
        <f>SUMIF(#REF!,A545,#REF!)</f>
        <v>#REF!</v>
      </c>
      <c r="C545" s="37" t="e">
        <f>SUMIF(#REF!,A545,#REF!)</f>
        <v>#REF!</v>
      </c>
      <c r="D545" s="37" t="e">
        <f>SUMIF(#REF!,A545,#REF!)</f>
        <v>#REF!</v>
      </c>
      <c r="E545" s="37" t="e">
        <f>SUMIF(#REF!,A545,#REF!)</f>
        <v>#REF!</v>
      </c>
    </row>
    <row r="546" spans="1:5" ht="17.100000000000001" customHeight="1" x14ac:dyDescent="0.15">
      <c r="A546" s="36"/>
      <c r="B546" s="37" t="e">
        <f>SUMIF(#REF!,A546,#REF!)</f>
        <v>#REF!</v>
      </c>
      <c r="C546" s="37" t="e">
        <f>SUMIF(#REF!,A546,#REF!)</f>
        <v>#REF!</v>
      </c>
      <c r="D546" s="37" t="e">
        <f>SUMIF(#REF!,A546,#REF!)</f>
        <v>#REF!</v>
      </c>
      <c r="E546" s="37" t="e">
        <f>SUMIF(#REF!,A546,#REF!)</f>
        <v>#REF!</v>
      </c>
    </row>
    <row r="547" spans="1:5" ht="17.100000000000001" customHeight="1" x14ac:dyDescent="0.15">
      <c r="A547" s="36"/>
      <c r="B547" s="37" t="e">
        <f>SUMIF(#REF!,A547,#REF!)</f>
        <v>#REF!</v>
      </c>
      <c r="C547" s="37" t="e">
        <f>SUMIF(#REF!,A547,#REF!)</f>
        <v>#REF!</v>
      </c>
      <c r="D547" s="37" t="e">
        <f>SUMIF(#REF!,A547,#REF!)</f>
        <v>#REF!</v>
      </c>
      <c r="E547" s="37" t="e">
        <f>SUMIF(#REF!,A547,#REF!)</f>
        <v>#REF!</v>
      </c>
    </row>
    <row r="548" spans="1:5" ht="17.100000000000001" customHeight="1" x14ac:dyDescent="0.15">
      <c r="A548" s="36"/>
      <c r="B548" s="37" t="e">
        <f>SUMIF(#REF!,A548,#REF!)</f>
        <v>#REF!</v>
      </c>
      <c r="C548" s="37" t="e">
        <f>SUMIF(#REF!,A548,#REF!)</f>
        <v>#REF!</v>
      </c>
      <c r="D548" s="37" t="e">
        <f>SUMIF(#REF!,A548,#REF!)</f>
        <v>#REF!</v>
      </c>
      <c r="E548" s="37" t="e">
        <f>SUMIF(#REF!,A548,#REF!)</f>
        <v>#REF!</v>
      </c>
    </row>
    <row r="549" spans="1:5" ht="17.100000000000001" customHeight="1" x14ac:dyDescent="0.15">
      <c r="A549" s="36"/>
      <c r="B549" s="37" t="e">
        <f>SUMIF(#REF!,A549,#REF!)</f>
        <v>#REF!</v>
      </c>
      <c r="C549" s="37" t="e">
        <f>SUMIF(#REF!,A549,#REF!)</f>
        <v>#REF!</v>
      </c>
      <c r="D549" s="37" t="e">
        <f>SUMIF(#REF!,A549,#REF!)</f>
        <v>#REF!</v>
      </c>
      <c r="E549" s="37" t="e">
        <f>SUMIF(#REF!,A549,#REF!)</f>
        <v>#REF!</v>
      </c>
    </row>
    <row r="550" spans="1:5" ht="17.100000000000001" customHeight="1" x14ac:dyDescent="0.15">
      <c r="A550" s="36"/>
      <c r="B550" s="37" t="e">
        <f>SUMIF(#REF!,A550,#REF!)</f>
        <v>#REF!</v>
      </c>
      <c r="C550" s="37" t="e">
        <f>SUMIF(#REF!,A550,#REF!)</f>
        <v>#REF!</v>
      </c>
      <c r="D550" s="37" t="e">
        <f>SUMIF(#REF!,A550,#REF!)</f>
        <v>#REF!</v>
      </c>
      <c r="E550" s="37" t="e">
        <f>SUMIF(#REF!,A550,#REF!)</f>
        <v>#REF!</v>
      </c>
    </row>
    <row r="551" spans="1:5" ht="17.100000000000001" customHeight="1" x14ac:dyDescent="0.15">
      <c r="A551" s="36"/>
      <c r="B551" s="37" t="e">
        <f>SUMIF(#REF!,A551,#REF!)</f>
        <v>#REF!</v>
      </c>
      <c r="C551" s="37" t="e">
        <f>SUMIF(#REF!,A551,#REF!)</f>
        <v>#REF!</v>
      </c>
      <c r="D551" s="37" t="e">
        <f>SUMIF(#REF!,A551,#REF!)</f>
        <v>#REF!</v>
      </c>
      <c r="E551" s="37" t="e">
        <f>SUMIF(#REF!,A551,#REF!)</f>
        <v>#REF!</v>
      </c>
    </row>
    <row r="552" spans="1:5" ht="17.100000000000001" customHeight="1" x14ac:dyDescent="0.15">
      <c r="A552" s="36"/>
      <c r="B552" s="37" t="e">
        <f>SUMIF(#REF!,A552,#REF!)</f>
        <v>#REF!</v>
      </c>
      <c r="C552" s="37" t="e">
        <f>SUMIF(#REF!,A552,#REF!)</f>
        <v>#REF!</v>
      </c>
      <c r="D552" s="37" t="e">
        <f>SUMIF(#REF!,A552,#REF!)</f>
        <v>#REF!</v>
      </c>
      <c r="E552" s="37" t="e">
        <f>SUMIF(#REF!,A552,#REF!)</f>
        <v>#REF!</v>
      </c>
    </row>
    <row r="553" spans="1:5" ht="17.100000000000001" customHeight="1" x14ac:dyDescent="0.15">
      <c r="A553" s="36"/>
      <c r="B553" s="37" t="e">
        <f>SUMIF(#REF!,A553,#REF!)</f>
        <v>#REF!</v>
      </c>
      <c r="C553" s="37" t="e">
        <f>SUMIF(#REF!,A553,#REF!)</f>
        <v>#REF!</v>
      </c>
      <c r="D553" s="37" t="e">
        <f>SUMIF(#REF!,A553,#REF!)</f>
        <v>#REF!</v>
      </c>
      <c r="E553" s="37" t="e">
        <f>SUMIF(#REF!,A553,#REF!)</f>
        <v>#REF!</v>
      </c>
    </row>
    <row r="554" spans="1:5" ht="17.100000000000001" customHeight="1" x14ac:dyDescent="0.15">
      <c r="A554" s="36"/>
      <c r="B554" s="37" t="e">
        <f>SUMIF(#REF!,A554,#REF!)</f>
        <v>#REF!</v>
      </c>
      <c r="C554" s="37" t="e">
        <f>SUMIF(#REF!,A554,#REF!)</f>
        <v>#REF!</v>
      </c>
      <c r="D554" s="37" t="e">
        <f>SUMIF(#REF!,A554,#REF!)</f>
        <v>#REF!</v>
      </c>
      <c r="E554" s="37" t="e">
        <f>SUMIF(#REF!,A554,#REF!)</f>
        <v>#REF!</v>
      </c>
    </row>
    <row r="555" spans="1:5" ht="17.100000000000001" customHeight="1" x14ac:dyDescent="0.15">
      <c r="A555" s="36"/>
      <c r="B555" s="37" t="e">
        <f>SUMIF(#REF!,A555,#REF!)</f>
        <v>#REF!</v>
      </c>
      <c r="C555" s="37" t="e">
        <f>SUMIF(#REF!,A555,#REF!)</f>
        <v>#REF!</v>
      </c>
      <c r="D555" s="37" t="e">
        <f>SUMIF(#REF!,A555,#REF!)</f>
        <v>#REF!</v>
      </c>
      <c r="E555" s="37" t="e">
        <f>SUMIF(#REF!,A555,#REF!)</f>
        <v>#REF!</v>
      </c>
    </row>
    <row r="556" spans="1:5" ht="17.100000000000001" customHeight="1" x14ac:dyDescent="0.15">
      <c r="A556" s="36"/>
      <c r="B556" s="37" t="e">
        <f>SUMIF(#REF!,A556,#REF!)</f>
        <v>#REF!</v>
      </c>
      <c r="C556" s="37" t="e">
        <f>SUMIF(#REF!,A556,#REF!)</f>
        <v>#REF!</v>
      </c>
      <c r="D556" s="37" t="e">
        <f>SUMIF(#REF!,A556,#REF!)</f>
        <v>#REF!</v>
      </c>
      <c r="E556" s="37" t="e">
        <f>SUMIF(#REF!,A556,#REF!)</f>
        <v>#REF!</v>
      </c>
    </row>
    <row r="557" spans="1:5" ht="17.100000000000001" customHeight="1" x14ac:dyDescent="0.15">
      <c r="A557" s="36"/>
      <c r="B557" s="37" t="e">
        <f>SUMIF(#REF!,A557,#REF!)</f>
        <v>#REF!</v>
      </c>
      <c r="C557" s="37" t="e">
        <f>SUMIF(#REF!,A557,#REF!)</f>
        <v>#REF!</v>
      </c>
      <c r="D557" s="37" t="e">
        <f>SUMIF(#REF!,A557,#REF!)</f>
        <v>#REF!</v>
      </c>
      <c r="E557" s="37" t="e">
        <f>SUMIF(#REF!,A557,#REF!)</f>
        <v>#REF!</v>
      </c>
    </row>
    <row r="558" spans="1:5" ht="17.100000000000001" customHeight="1" x14ac:dyDescent="0.15">
      <c r="A558" s="36"/>
      <c r="B558" s="37" t="e">
        <f>SUMIF(#REF!,A558,#REF!)</f>
        <v>#REF!</v>
      </c>
      <c r="C558" s="37" t="e">
        <f>SUMIF(#REF!,A558,#REF!)</f>
        <v>#REF!</v>
      </c>
      <c r="D558" s="37" t="e">
        <f>SUMIF(#REF!,A558,#REF!)</f>
        <v>#REF!</v>
      </c>
      <c r="E558" s="37" t="e">
        <f>SUMIF(#REF!,A558,#REF!)</f>
        <v>#REF!</v>
      </c>
    </row>
    <row r="559" spans="1:5" ht="17.100000000000001" customHeight="1" x14ac:dyDescent="0.15">
      <c r="A559" s="36"/>
      <c r="B559" s="37" t="e">
        <f>SUMIF(#REF!,A559,#REF!)</f>
        <v>#REF!</v>
      </c>
      <c r="C559" s="37" t="e">
        <f>SUMIF(#REF!,A559,#REF!)</f>
        <v>#REF!</v>
      </c>
      <c r="D559" s="37" t="e">
        <f>SUMIF(#REF!,A559,#REF!)</f>
        <v>#REF!</v>
      </c>
      <c r="E559" s="37" t="e">
        <f>SUMIF(#REF!,A559,#REF!)</f>
        <v>#REF!</v>
      </c>
    </row>
    <row r="560" spans="1:5" ht="17.100000000000001" customHeight="1" x14ac:dyDescent="0.15">
      <c r="A560" s="36"/>
      <c r="B560" s="37" t="e">
        <f>SUMIF(#REF!,A560,#REF!)</f>
        <v>#REF!</v>
      </c>
      <c r="C560" s="37" t="e">
        <f>SUMIF(#REF!,A560,#REF!)</f>
        <v>#REF!</v>
      </c>
      <c r="D560" s="37" t="e">
        <f>SUMIF(#REF!,A560,#REF!)</f>
        <v>#REF!</v>
      </c>
      <c r="E560" s="37" t="e">
        <f>SUMIF(#REF!,A560,#REF!)</f>
        <v>#REF!</v>
      </c>
    </row>
    <row r="561" spans="1:5" ht="17.100000000000001" customHeight="1" x14ac:dyDescent="0.15">
      <c r="A561" s="36"/>
      <c r="B561" s="37" t="e">
        <f>SUMIF(#REF!,A561,#REF!)</f>
        <v>#REF!</v>
      </c>
      <c r="C561" s="37" t="e">
        <f>SUMIF(#REF!,A561,#REF!)</f>
        <v>#REF!</v>
      </c>
      <c r="D561" s="37" t="e">
        <f>SUMIF(#REF!,A561,#REF!)</f>
        <v>#REF!</v>
      </c>
      <c r="E561" s="37" t="e">
        <f>SUMIF(#REF!,A561,#REF!)</f>
        <v>#REF!</v>
      </c>
    </row>
    <row r="562" spans="1:5" ht="17.100000000000001" customHeight="1" x14ac:dyDescent="0.15">
      <c r="A562" s="36"/>
      <c r="B562" s="37" t="e">
        <f>SUMIF(#REF!,A562,#REF!)</f>
        <v>#REF!</v>
      </c>
      <c r="C562" s="37" t="e">
        <f>SUMIF(#REF!,A562,#REF!)</f>
        <v>#REF!</v>
      </c>
      <c r="D562" s="37" t="e">
        <f>SUMIF(#REF!,A562,#REF!)</f>
        <v>#REF!</v>
      </c>
      <c r="E562" s="37" t="e">
        <f>SUMIF(#REF!,A562,#REF!)</f>
        <v>#REF!</v>
      </c>
    </row>
    <row r="563" spans="1:5" ht="17.100000000000001" customHeight="1" x14ac:dyDescent="0.15">
      <c r="A563" s="36"/>
      <c r="B563" s="37" t="e">
        <f>SUMIF(#REF!,A563,#REF!)</f>
        <v>#REF!</v>
      </c>
      <c r="C563" s="37" t="e">
        <f>SUMIF(#REF!,A563,#REF!)</f>
        <v>#REF!</v>
      </c>
      <c r="D563" s="37" t="e">
        <f>SUMIF(#REF!,A563,#REF!)</f>
        <v>#REF!</v>
      </c>
      <c r="E563" s="37" t="e">
        <f>SUMIF(#REF!,A563,#REF!)</f>
        <v>#REF!</v>
      </c>
    </row>
    <row r="564" spans="1:5" ht="17.100000000000001" customHeight="1" x14ac:dyDescent="0.15">
      <c r="A564" s="36"/>
      <c r="B564" s="37" t="e">
        <f>SUMIF(#REF!,A564,#REF!)</f>
        <v>#REF!</v>
      </c>
      <c r="C564" s="37" t="e">
        <f>SUMIF(#REF!,A564,#REF!)</f>
        <v>#REF!</v>
      </c>
      <c r="D564" s="37" t="e">
        <f>SUMIF(#REF!,A564,#REF!)</f>
        <v>#REF!</v>
      </c>
      <c r="E564" s="37" t="e">
        <f>SUMIF(#REF!,A564,#REF!)</f>
        <v>#REF!</v>
      </c>
    </row>
    <row r="565" spans="1:5" ht="17.100000000000001" customHeight="1" x14ac:dyDescent="0.15">
      <c r="A565" s="36"/>
      <c r="B565" s="37" t="e">
        <f>SUMIF(#REF!,A565,#REF!)</f>
        <v>#REF!</v>
      </c>
      <c r="C565" s="37" t="e">
        <f>SUMIF(#REF!,A565,#REF!)</f>
        <v>#REF!</v>
      </c>
      <c r="D565" s="37" t="e">
        <f>SUMIF(#REF!,A565,#REF!)</f>
        <v>#REF!</v>
      </c>
      <c r="E565" s="37" t="e">
        <f>SUMIF(#REF!,A565,#REF!)</f>
        <v>#REF!</v>
      </c>
    </row>
    <row r="566" spans="1:5" ht="17.100000000000001" customHeight="1" x14ac:dyDescent="0.15">
      <c r="A566" s="36"/>
      <c r="B566" s="37" t="e">
        <f>SUMIF(#REF!,A566,#REF!)</f>
        <v>#REF!</v>
      </c>
      <c r="C566" s="37" t="e">
        <f>SUMIF(#REF!,A566,#REF!)</f>
        <v>#REF!</v>
      </c>
      <c r="D566" s="37" t="e">
        <f>SUMIF(#REF!,A566,#REF!)</f>
        <v>#REF!</v>
      </c>
      <c r="E566" s="37" t="e">
        <f>SUMIF(#REF!,A566,#REF!)</f>
        <v>#REF!</v>
      </c>
    </row>
    <row r="567" spans="1:5" ht="17.100000000000001" customHeight="1" x14ac:dyDescent="0.15">
      <c r="A567" s="36"/>
      <c r="B567" s="37" t="e">
        <f>SUMIF(#REF!,A567,#REF!)</f>
        <v>#REF!</v>
      </c>
      <c r="C567" s="37" t="e">
        <f>SUMIF(#REF!,A567,#REF!)</f>
        <v>#REF!</v>
      </c>
      <c r="D567" s="37" t="e">
        <f>SUMIF(#REF!,A567,#REF!)</f>
        <v>#REF!</v>
      </c>
      <c r="E567" s="37" t="e">
        <f>SUMIF(#REF!,A567,#REF!)</f>
        <v>#REF!</v>
      </c>
    </row>
    <row r="568" spans="1:5" ht="17.100000000000001" customHeight="1" x14ac:dyDescent="0.15">
      <c r="A568" s="36"/>
      <c r="B568" s="37" t="e">
        <f>SUMIF(#REF!,A568,#REF!)</f>
        <v>#REF!</v>
      </c>
      <c r="C568" s="37" t="e">
        <f>SUMIF(#REF!,A568,#REF!)</f>
        <v>#REF!</v>
      </c>
      <c r="D568" s="37" t="e">
        <f>SUMIF(#REF!,A568,#REF!)</f>
        <v>#REF!</v>
      </c>
      <c r="E568" s="37" t="e">
        <f>SUMIF(#REF!,A568,#REF!)</f>
        <v>#REF!</v>
      </c>
    </row>
    <row r="569" spans="1:5" ht="17.100000000000001" customHeight="1" x14ac:dyDescent="0.15">
      <c r="A569" s="36"/>
      <c r="B569" s="37" t="e">
        <f>SUMIF(#REF!,A569,#REF!)</f>
        <v>#REF!</v>
      </c>
      <c r="C569" s="37" t="e">
        <f>SUMIF(#REF!,A569,#REF!)</f>
        <v>#REF!</v>
      </c>
      <c r="D569" s="37" t="e">
        <f>SUMIF(#REF!,A569,#REF!)</f>
        <v>#REF!</v>
      </c>
      <c r="E569" s="37" t="e">
        <f>SUMIF(#REF!,A569,#REF!)</f>
        <v>#REF!</v>
      </c>
    </row>
    <row r="570" spans="1:5" ht="17.100000000000001" customHeight="1" x14ac:dyDescent="0.15">
      <c r="A570" s="36"/>
      <c r="B570" s="37" t="e">
        <f>SUMIF(#REF!,A570,#REF!)</f>
        <v>#REF!</v>
      </c>
      <c r="C570" s="37" t="e">
        <f>SUMIF(#REF!,A570,#REF!)</f>
        <v>#REF!</v>
      </c>
      <c r="D570" s="37" t="e">
        <f>SUMIF(#REF!,A570,#REF!)</f>
        <v>#REF!</v>
      </c>
      <c r="E570" s="37" t="e">
        <f>SUMIF(#REF!,A570,#REF!)</f>
        <v>#REF!</v>
      </c>
    </row>
    <row r="571" spans="1:5" ht="17.100000000000001" customHeight="1" x14ac:dyDescent="0.15">
      <c r="A571" s="36"/>
      <c r="B571" s="37" t="e">
        <f>SUMIF(#REF!,A571,#REF!)</f>
        <v>#REF!</v>
      </c>
      <c r="C571" s="37" t="e">
        <f>SUMIF(#REF!,A571,#REF!)</f>
        <v>#REF!</v>
      </c>
      <c r="D571" s="37" t="e">
        <f>SUMIF(#REF!,A571,#REF!)</f>
        <v>#REF!</v>
      </c>
      <c r="E571" s="37" t="e">
        <f>SUMIF(#REF!,A571,#REF!)</f>
        <v>#REF!</v>
      </c>
    </row>
    <row r="572" spans="1:5" ht="17.100000000000001" customHeight="1" x14ac:dyDescent="0.15">
      <c r="A572" s="36"/>
      <c r="B572" s="37" t="e">
        <f>SUMIF(#REF!,A572,#REF!)</f>
        <v>#REF!</v>
      </c>
      <c r="C572" s="37" t="e">
        <f>SUMIF(#REF!,A572,#REF!)</f>
        <v>#REF!</v>
      </c>
      <c r="D572" s="37" t="e">
        <f>SUMIF(#REF!,A572,#REF!)</f>
        <v>#REF!</v>
      </c>
      <c r="E572" s="37" t="e">
        <f>SUMIF(#REF!,A572,#REF!)</f>
        <v>#REF!</v>
      </c>
    </row>
    <row r="573" spans="1:5" ht="17.100000000000001" customHeight="1" x14ac:dyDescent="0.15">
      <c r="A573" s="36"/>
      <c r="B573" s="37" t="e">
        <f>SUMIF(#REF!,A573,#REF!)</f>
        <v>#REF!</v>
      </c>
      <c r="C573" s="37" t="e">
        <f>SUMIF(#REF!,A573,#REF!)</f>
        <v>#REF!</v>
      </c>
      <c r="D573" s="37" t="e">
        <f>SUMIF(#REF!,A573,#REF!)</f>
        <v>#REF!</v>
      </c>
      <c r="E573" s="37" t="e">
        <f>SUMIF(#REF!,A573,#REF!)</f>
        <v>#REF!</v>
      </c>
    </row>
    <row r="574" spans="1:5" ht="17.100000000000001" customHeight="1" x14ac:dyDescent="0.15">
      <c r="A574" s="36"/>
      <c r="B574" s="37" t="e">
        <f>SUMIF(#REF!,A574,#REF!)</f>
        <v>#REF!</v>
      </c>
      <c r="C574" s="37" t="e">
        <f>SUMIF(#REF!,A574,#REF!)</f>
        <v>#REF!</v>
      </c>
      <c r="D574" s="37" t="e">
        <f>SUMIF(#REF!,A574,#REF!)</f>
        <v>#REF!</v>
      </c>
      <c r="E574" s="37" t="e">
        <f>SUMIF(#REF!,A574,#REF!)</f>
        <v>#REF!</v>
      </c>
    </row>
    <row r="575" spans="1:5" ht="17.100000000000001" customHeight="1" x14ac:dyDescent="0.15">
      <c r="A575" s="36"/>
      <c r="B575" s="37" t="e">
        <f>SUMIF(#REF!,A575,#REF!)</f>
        <v>#REF!</v>
      </c>
      <c r="C575" s="37" t="e">
        <f>SUMIF(#REF!,A575,#REF!)</f>
        <v>#REF!</v>
      </c>
      <c r="D575" s="37" t="e">
        <f>SUMIF(#REF!,A575,#REF!)</f>
        <v>#REF!</v>
      </c>
      <c r="E575" s="37" t="e">
        <f>SUMIF(#REF!,A575,#REF!)</f>
        <v>#REF!</v>
      </c>
    </row>
    <row r="576" spans="1:5" ht="17.100000000000001" customHeight="1" x14ac:dyDescent="0.15">
      <c r="A576" s="36"/>
      <c r="B576" s="37" t="e">
        <f>SUMIF(#REF!,A576,#REF!)</f>
        <v>#REF!</v>
      </c>
      <c r="C576" s="37" t="e">
        <f>SUMIF(#REF!,A576,#REF!)</f>
        <v>#REF!</v>
      </c>
      <c r="D576" s="37" t="e">
        <f>SUMIF(#REF!,A576,#REF!)</f>
        <v>#REF!</v>
      </c>
      <c r="E576" s="37" t="e">
        <f>SUMIF(#REF!,A576,#REF!)</f>
        <v>#REF!</v>
      </c>
    </row>
    <row r="577" spans="1:5" ht="17.100000000000001" customHeight="1" x14ac:dyDescent="0.15">
      <c r="A577" s="36"/>
      <c r="B577" s="37" t="e">
        <f>SUMIF(#REF!,A577,#REF!)</f>
        <v>#REF!</v>
      </c>
      <c r="C577" s="37" t="e">
        <f>SUMIF(#REF!,A577,#REF!)</f>
        <v>#REF!</v>
      </c>
      <c r="D577" s="37" t="e">
        <f>SUMIF(#REF!,A577,#REF!)</f>
        <v>#REF!</v>
      </c>
      <c r="E577" s="37" t="e">
        <f>SUMIF(#REF!,A577,#REF!)</f>
        <v>#REF!</v>
      </c>
    </row>
    <row r="578" spans="1:5" ht="17.100000000000001" customHeight="1" x14ac:dyDescent="0.15">
      <c r="A578" s="36"/>
      <c r="B578" s="37" t="e">
        <f>SUMIF(#REF!,A578,#REF!)</f>
        <v>#REF!</v>
      </c>
      <c r="C578" s="37" t="e">
        <f>SUMIF(#REF!,A578,#REF!)</f>
        <v>#REF!</v>
      </c>
      <c r="D578" s="37" t="e">
        <f>SUMIF(#REF!,A578,#REF!)</f>
        <v>#REF!</v>
      </c>
      <c r="E578" s="37" t="e">
        <f>SUMIF(#REF!,A578,#REF!)</f>
        <v>#REF!</v>
      </c>
    </row>
    <row r="579" spans="1:5" ht="17.100000000000001" customHeight="1" x14ac:dyDescent="0.15">
      <c r="A579" s="36"/>
      <c r="B579" s="37" t="e">
        <f>SUMIF(#REF!,A579,#REF!)</f>
        <v>#REF!</v>
      </c>
      <c r="C579" s="37" t="e">
        <f>SUMIF(#REF!,A579,#REF!)</f>
        <v>#REF!</v>
      </c>
      <c r="D579" s="37" t="e">
        <f>SUMIF(#REF!,A579,#REF!)</f>
        <v>#REF!</v>
      </c>
      <c r="E579" s="37" t="e">
        <f>SUMIF(#REF!,A579,#REF!)</f>
        <v>#REF!</v>
      </c>
    </row>
    <row r="580" spans="1:5" ht="17.100000000000001" customHeight="1" x14ac:dyDescent="0.15">
      <c r="A580" s="36"/>
      <c r="B580" s="37" t="e">
        <f>SUMIF(#REF!,A580,#REF!)</f>
        <v>#REF!</v>
      </c>
      <c r="C580" s="37" t="e">
        <f>SUMIF(#REF!,A580,#REF!)</f>
        <v>#REF!</v>
      </c>
      <c r="D580" s="37" t="e">
        <f>SUMIF(#REF!,A580,#REF!)</f>
        <v>#REF!</v>
      </c>
      <c r="E580" s="37" t="e">
        <f>SUMIF(#REF!,A580,#REF!)</f>
        <v>#REF!</v>
      </c>
    </row>
    <row r="581" spans="1:5" ht="17.100000000000001" customHeight="1" x14ac:dyDescent="0.15">
      <c r="A581" s="36"/>
      <c r="B581" s="37" t="e">
        <f>SUMIF(#REF!,A581,#REF!)</f>
        <v>#REF!</v>
      </c>
      <c r="C581" s="37" t="e">
        <f>SUMIF(#REF!,A581,#REF!)</f>
        <v>#REF!</v>
      </c>
      <c r="D581" s="37" t="e">
        <f>SUMIF(#REF!,A581,#REF!)</f>
        <v>#REF!</v>
      </c>
      <c r="E581" s="37" t="e">
        <f>SUMIF(#REF!,A581,#REF!)</f>
        <v>#REF!</v>
      </c>
    </row>
    <row r="582" spans="1:5" ht="17.100000000000001" customHeight="1" x14ac:dyDescent="0.15">
      <c r="A582" s="36"/>
      <c r="B582" s="37" t="e">
        <f>SUMIF(#REF!,A582,#REF!)</f>
        <v>#REF!</v>
      </c>
      <c r="C582" s="37" t="e">
        <f>SUMIF(#REF!,A582,#REF!)</f>
        <v>#REF!</v>
      </c>
      <c r="D582" s="37" t="e">
        <f>SUMIF(#REF!,A582,#REF!)</f>
        <v>#REF!</v>
      </c>
      <c r="E582" s="37" t="e">
        <f>SUMIF(#REF!,A582,#REF!)</f>
        <v>#REF!</v>
      </c>
    </row>
    <row r="583" spans="1:5" ht="17.100000000000001" customHeight="1" x14ac:dyDescent="0.15">
      <c r="A583" s="36"/>
      <c r="B583" s="37" t="e">
        <f>SUMIF(#REF!,A583,#REF!)</f>
        <v>#REF!</v>
      </c>
      <c r="C583" s="37" t="e">
        <f>SUMIF(#REF!,A583,#REF!)</f>
        <v>#REF!</v>
      </c>
      <c r="D583" s="37" t="e">
        <f>SUMIF(#REF!,A583,#REF!)</f>
        <v>#REF!</v>
      </c>
      <c r="E583" s="37" t="e">
        <f>SUMIF(#REF!,A583,#REF!)</f>
        <v>#REF!</v>
      </c>
    </row>
    <row r="584" spans="1:5" ht="17.100000000000001" customHeight="1" x14ac:dyDescent="0.15">
      <c r="A584" s="36"/>
      <c r="B584" s="37" t="e">
        <f>SUMIF(#REF!,A584,#REF!)</f>
        <v>#REF!</v>
      </c>
      <c r="C584" s="37" t="e">
        <f>SUMIF(#REF!,A584,#REF!)</f>
        <v>#REF!</v>
      </c>
      <c r="D584" s="37" t="e">
        <f>SUMIF(#REF!,A584,#REF!)</f>
        <v>#REF!</v>
      </c>
      <c r="E584" s="37" t="e">
        <f>SUMIF(#REF!,A584,#REF!)</f>
        <v>#REF!</v>
      </c>
    </row>
    <row r="585" spans="1:5" ht="17.100000000000001" customHeight="1" x14ac:dyDescent="0.15">
      <c r="A585" s="36"/>
      <c r="B585" s="37" t="e">
        <f>SUMIF(#REF!,A585,#REF!)</f>
        <v>#REF!</v>
      </c>
      <c r="C585" s="37" t="e">
        <f>SUMIF(#REF!,A585,#REF!)</f>
        <v>#REF!</v>
      </c>
      <c r="D585" s="37" t="e">
        <f>SUMIF(#REF!,A585,#REF!)</f>
        <v>#REF!</v>
      </c>
      <c r="E585" s="37" t="e">
        <f>SUMIF(#REF!,A585,#REF!)</f>
        <v>#REF!</v>
      </c>
    </row>
    <row r="586" spans="1:5" ht="17.100000000000001" customHeight="1" x14ac:dyDescent="0.15">
      <c r="A586" s="36"/>
      <c r="B586" s="37" t="e">
        <f>SUMIF(#REF!,A586,#REF!)</f>
        <v>#REF!</v>
      </c>
      <c r="C586" s="37" t="e">
        <f>SUMIF(#REF!,A586,#REF!)</f>
        <v>#REF!</v>
      </c>
      <c r="D586" s="37" t="e">
        <f>SUMIF(#REF!,A586,#REF!)</f>
        <v>#REF!</v>
      </c>
      <c r="E586" s="37" t="e">
        <f>SUMIF(#REF!,A586,#REF!)</f>
        <v>#REF!</v>
      </c>
    </row>
    <row r="587" spans="1:5" ht="17.100000000000001" customHeight="1" x14ac:dyDescent="0.15">
      <c r="A587" s="36"/>
      <c r="B587" s="37" t="e">
        <f>SUMIF(#REF!,A587,#REF!)</f>
        <v>#REF!</v>
      </c>
      <c r="C587" s="37" t="e">
        <f>SUMIF(#REF!,A587,#REF!)</f>
        <v>#REF!</v>
      </c>
      <c r="D587" s="37" t="e">
        <f>SUMIF(#REF!,A587,#REF!)</f>
        <v>#REF!</v>
      </c>
      <c r="E587" s="37" t="e">
        <f>SUMIF(#REF!,A587,#REF!)</f>
        <v>#REF!</v>
      </c>
    </row>
    <row r="588" spans="1:5" ht="17.100000000000001" customHeight="1" x14ac:dyDescent="0.15">
      <c r="A588" s="36"/>
      <c r="B588" s="37" t="e">
        <f>SUMIF(#REF!,A588,#REF!)</f>
        <v>#REF!</v>
      </c>
      <c r="C588" s="37" t="e">
        <f>SUMIF(#REF!,A588,#REF!)</f>
        <v>#REF!</v>
      </c>
      <c r="D588" s="37" t="e">
        <f>SUMIF(#REF!,A588,#REF!)</f>
        <v>#REF!</v>
      </c>
      <c r="E588" s="37" t="e">
        <f>SUMIF(#REF!,A588,#REF!)</f>
        <v>#REF!</v>
      </c>
    </row>
    <row r="589" spans="1:5" ht="17.100000000000001" customHeight="1" x14ac:dyDescent="0.15">
      <c r="A589" s="36"/>
      <c r="B589" s="37" t="e">
        <f>SUMIF(#REF!,A589,#REF!)</f>
        <v>#REF!</v>
      </c>
      <c r="C589" s="37" t="e">
        <f>SUMIF(#REF!,A589,#REF!)</f>
        <v>#REF!</v>
      </c>
      <c r="D589" s="37" t="e">
        <f>SUMIF(#REF!,A589,#REF!)</f>
        <v>#REF!</v>
      </c>
      <c r="E589" s="37" t="e">
        <f>SUMIF(#REF!,A589,#REF!)</f>
        <v>#REF!</v>
      </c>
    </row>
    <row r="590" spans="1:5" ht="17.100000000000001" customHeight="1" x14ac:dyDescent="0.15">
      <c r="A590" s="36"/>
      <c r="B590" s="37" t="e">
        <f>SUMIF(#REF!,A590,#REF!)</f>
        <v>#REF!</v>
      </c>
      <c r="C590" s="37" t="e">
        <f>SUMIF(#REF!,A590,#REF!)</f>
        <v>#REF!</v>
      </c>
      <c r="D590" s="37" t="e">
        <f>SUMIF(#REF!,A590,#REF!)</f>
        <v>#REF!</v>
      </c>
      <c r="E590" s="37" t="e">
        <f>SUMIF(#REF!,A590,#REF!)</f>
        <v>#REF!</v>
      </c>
    </row>
    <row r="591" spans="1:5" ht="17.100000000000001" customHeight="1" x14ac:dyDescent="0.15">
      <c r="A591" s="36"/>
      <c r="B591" s="37" t="e">
        <f>SUMIF(#REF!,A591,#REF!)</f>
        <v>#REF!</v>
      </c>
      <c r="C591" s="37" t="e">
        <f>SUMIF(#REF!,A591,#REF!)</f>
        <v>#REF!</v>
      </c>
      <c r="D591" s="37" t="e">
        <f>SUMIF(#REF!,A591,#REF!)</f>
        <v>#REF!</v>
      </c>
      <c r="E591" s="37" t="e">
        <f>SUMIF(#REF!,A591,#REF!)</f>
        <v>#REF!</v>
      </c>
    </row>
    <row r="592" spans="1:5" ht="17.100000000000001" customHeight="1" x14ac:dyDescent="0.15">
      <c r="A592" s="36"/>
      <c r="B592" s="37" t="e">
        <f>SUMIF(#REF!,A592,#REF!)</f>
        <v>#REF!</v>
      </c>
      <c r="C592" s="37" t="e">
        <f>SUMIF(#REF!,A592,#REF!)</f>
        <v>#REF!</v>
      </c>
      <c r="D592" s="37" t="e">
        <f>SUMIF(#REF!,A592,#REF!)</f>
        <v>#REF!</v>
      </c>
      <c r="E592" s="37" t="e">
        <f>SUMIF(#REF!,A592,#REF!)</f>
        <v>#REF!</v>
      </c>
    </row>
    <row r="593" spans="1:5" ht="17.100000000000001" customHeight="1" x14ac:dyDescent="0.15">
      <c r="A593" s="36"/>
      <c r="B593" s="37" t="e">
        <f>SUMIF(#REF!,A593,#REF!)</f>
        <v>#REF!</v>
      </c>
      <c r="C593" s="37" t="e">
        <f>SUMIF(#REF!,A593,#REF!)</f>
        <v>#REF!</v>
      </c>
      <c r="D593" s="37" t="e">
        <f>SUMIF(#REF!,A593,#REF!)</f>
        <v>#REF!</v>
      </c>
      <c r="E593" s="37" t="e">
        <f>SUMIF(#REF!,A593,#REF!)</f>
        <v>#REF!</v>
      </c>
    </row>
    <row r="594" spans="1:5" ht="17.100000000000001" customHeight="1" x14ac:dyDescent="0.15">
      <c r="A594" s="36"/>
      <c r="B594" s="37" t="e">
        <f>SUMIF(#REF!,A594,#REF!)</f>
        <v>#REF!</v>
      </c>
      <c r="C594" s="37" t="e">
        <f>SUMIF(#REF!,A594,#REF!)</f>
        <v>#REF!</v>
      </c>
      <c r="D594" s="37" t="e">
        <f>SUMIF(#REF!,A594,#REF!)</f>
        <v>#REF!</v>
      </c>
      <c r="E594" s="37" t="e">
        <f>SUMIF(#REF!,A594,#REF!)</f>
        <v>#REF!</v>
      </c>
    </row>
    <row r="595" spans="1:5" ht="17.100000000000001" customHeight="1" x14ac:dyDescent="0.15">
      <c r="A595" s="36"/>
      <c r="B595" s="37" t="e">
        <f>SUMIF(#REF!,A595,#REF!)</f>
        <v>#REF!</v>
      </c>
      <c r="C595" s="37" t="e">
        <f>SUMIF(#REF!,A595,#REF!)</f>
        <v>#REF!</v>
      </c>
      <c r="D595" s="37" t="e">
        <f>SUMIF(#REF!,A595,#REF!)</f>
        <v>#REF!</v>
      </c>
      <c r="E595" s="37" t="e">
        <f>SUMIF(#REF!,A595,#REF!)</f>
        <v>#REF!</v>
      </c>
    </row>
    <row r="596" spans="1:5" ht="17.100000000000001" customHeight="1" x14ac:dyDescent="0.15">
      <c r="A596" s="36"/>
      <c r="B596" s="37" t="e">
        <f>SUMIF(#REF!,A596,#REF!)</f>
        <v>#REF!</v>
      </c>
      <c r="C596" s="37" t="e">
        <f>SUMIF(#REF!,A596,#REF!)</f>
        <v>#REF!</v>
      </c>
      <c r="D596" s="37" t="e">
        <f>SUMIF(#REF!,A596,#REF!)</f>
        <v>#REF!</v>
      </c>
      <c r="E596" s="37" t="e">
        <f>SUMIF(#REF!,A596,#REF!)</f>
        <v>#REF!</v>
      </c>
    </row>
    <row r="597" spans="1:5" ht="17.100000000000001" customHeight="1" x14ac:dyDescent="0.15">
      <c r="A597" s="36"/>
      <c r="B597" s="37" t="e">
        <f>SUMIF(#REF!,A597,#REF!)</f>
        <v>#REF!</v>
      </c>
      <c r="C597" s="37" t="e">
        <f>SUMIF(#REF!,A597,#REF!)</f>
        <v>#REF!</v>
      </c>
      <c r="D597" s="37" t="e">
        <f>SUMIF(#REF!,A597,#REF!)</f>
        <v>#REF!</v>
      </c>
      <c r="E597" s="37" t="e">
        <f>SUMIF(#REF!,A597,#REF!)</f>
        <v>#REF!</v>
      </c>
    </row>
    <row r="598" spans="1:5" ht="17.100000000000001" customHeight="1" x14ac:dyDescent="0.15">
      <c r="A598" s="36"/>
      <c r="B598" s="37" t="e">
        <f>SUMIF(#REF!,A598,#REF!)</f>
        <v>#REF!</v>
      </c>
      <c r="C598" s="37" t="e">
        <f>SUMIF(#REF!,A598,#REF!)</f>
        <v>#REF!</v>
      </c>
      <c r="D598" s="37" t="e">
        <f>SUMIF(#REF!,A598,#REF!)</f>
        <v>#REF!</v>
      </c>
      <c r="E598" s="37" t="e">
        <f>SUMIF(#REF!,A598,#REF!)</f>
        <v>#REF!</v>
      </c>
    </row>
    <row r="599" spans="1:5" ht="17.100000000000001" customHeight="1" x14ac:dyDescent="0.15">
      <c r="A599" s="36"/>
      <c r="B599" s="37" t="e">
        <f>SUMIF(#REF!,A599,#REF!)</f>
        <v>#REF!</v>
      </c>
      <c r="C599" s="37" t="e">
        <f>SUMIF(#REF!,A599,#REF!)</f>
        <v>#REF!</v>
      </c>
      <c r="D599" s="37" t="e">
        <f>SUMIF(#REF!,A599,#REF!)</f>
        <v>#REF!</v>
      </c>
      <c r="E599" s="37" t="e">
        <f>SUMIF(#REF!,A599,#REF!)</f>
        <v>#REF!</v>
      </c>
    </row>
    <row r="600" spans="1:5" ht="17.100000000000001" customHeight="1" x14ac:dyDescent="0.15">
      <c r="A600" s="36"/>
      <c r="B600" s="37" t="e">
        <f>SUMIF(#REF!,A600,#REF!)</f>
        <v>#REF!</v>
      </c>
      <c r="C600" s="37" t="e">
        <f>SUMIF(#REF!,A600,#REF!)</f>
        <v>#REF!</v>
      </c>
      <c r="D600" s="37" t="e">
        <f>SUMIF(#REF!,A600,#REF!)</f>
        <v>#REF!</v>
      </c>
      <c r="E600" s="37" t="e">
        <f>SUMIF(#REF!,A600,#REF!)</f>
        <v>#REF!</v>
      </c>
    </row>
    <row r="601" spans="1:5" ht="17.100000000000001" customHeight="1" x14ac:dyDescent="0.15">
      <c r="A601" s="36"/>
      <c r="B601" s="37" t="e">
        <f>SUMIF(#REF!,A601,#REF!)</f>
        <v>#REF!</v>
      </c>
      <c r="C601" s="37" t="e">
        <f>SUMIF(#REF!,A601,#REF!)</f>
        <v>#REF!</v>
      </c>
      <c r="D601" s="37" t="e">
        <f>SUMIF(#REF!,A601,#REF!)</f>
        <v>#REF!</v>
      </c>
      <c r="E601" s="37" t="e">
        <f>SUMIF(#REF!,A601,#REF!)</f>
        <v>#REF!</v>
      </c>
    </row>
    <row r="602" spans="1:5" ht="17.100000000000001" customHeight="1" x14ac:dyDescent="0.15">
      <c r="A602" s="36"/>
      <c r="B602" s="37" t="e">
        <f>SUMIF(#REF!,A602,#REF!)</f>
        <v>#REF!</v>
      </c>
      <c r="C602" s="37" t="e">
        <f>SUMIF(#REF!,A602,#REF!)</f>
        <v>#REF!</v>
      </c>
      <c r="D602" s="37" t="e">
        <f>SUMIF(#REF!,A602,#REF!)</f>
        <v>#REF!</v>
      </c>
      <c r="E602" s="37" t="e">
        <f>SUMIF(#REF!,A602,#REF!)</f>
        <v>#REF!</v>
      </c>
    </row>
    <row r="603" spans="1:5" ht="17.100000000000001" customHeight="1" x14ac:dyDescent="0.15">
      <c r="A603" s="36"/>
      <c r="B603" s="37" t="e">
        <f>SUMIF(#REF!,A603,#REF!)</f>
        <v>#REF!</v>
      </c>
      <c r="C603" s="37" t="e">
        <f>SUMIF(#REF!,A603,#REF!)</f>
        <v>#REF!</v>
      </c>
      <c r="D603" s="37" t="e">
        <f>SUMIF(#REF!,A603,#REF!)</f>
        <v>#REF!</v>
      </c>
      <c r="E603" s="37" t="e">
        <f>SUMIF(#REF!,A603,#REF!)</f>
        <v>#REF!</v>
      </c>
    </row>
    <row r="604" spans="1:5" ht="17.100000000000001" customHeight="1" x14ac:dyDescent="0.15">
      <c r="A604" s="36"/>
      <c r="B604" s="37" t="e">
        <f>SUMIF(#REF!,A604,#REF!)</f>
        <v>#REF!</v>
      </c>
      <c r="C604" s="37" t="e">
        <f>SUMIF(#REF!,A604,#REF!)</f>
        <v>#REF!</v>
      </c>
      <c r="D604" s="37" t="e">
        <f>SUMIF(#REF!,A604,#REF!)</f>
        <v>#REF!</v>
      </c>
      <c r="E604" s="37" t="e">
        <f>SUMIF(#REF!,A604,#REF!)</f>
        <v>#REF!</v>
      </c>
    </row>
    <row r="605" spans="1:5" ht="17.100000000000001" customHeight="1" x14ac:dyDescent="0.15">
      <c r="A605" s="36"/>
      <c r="B605" s="37" t="e">
        <f>SUMIF(#REF!,A605,#REF!)</f>
        <v>#REF!</v>
      </c>
      <c r="C605" s="37" t="e">
        <f>SUMIF(#REF!,A605,#REF!)</f>
        <v>#REF!</v>
      </c>
      <c r="D605" s="37" t="e">
        <f>SUMIF(#REF!,A605,#REF!)</f>
        <v>#REF!</v>
      </c>
      <c r="E605" s="37" t="e">
        <f>SUMIF(#REF!,A605,#REF!)</f>
        <v>#REF!</v>
      </c>
    </row>
    <row r="606" spans="1:5" ht="17.100000000000001" customHeight="1" x14ac:dyDescent="0.15">
      <c r="A606" s="36"/>
      <c r="B606" s="37" t="e">
        <f>SUMIF(#REF!,A606,#REF!)</f>
        <v>#REF!</v>
      </c>
      <c r="C606" s="37" t="e">
        <f>SUMIF(#REF!,A606,#REF!)</f>
        <v>#REF!</v>
      </c>
      <c r="D606" s="37" t="e">
        <f>SUMIF(#REF!,A606,#REF!)</f>
        <v>#REF!</v>
      </c>
      <c r="E606" s="37" t="e">
        <f>SUMIF(#REF!,A606,#REF!)</f>
        <v>#REF!</v>
      </c>
    </row>
    <row r="607" spans="1:5" ht="17.100000000000001" customHeight="1" x14ac:dyDescent="0.15">
      <c r="A607" s="36"/>
      <c r="B607" s="37" t="e">
        <f>SUMIF(#REF!,A607,#REF!)</f>
        <v>#REF!</v>
      </c>
      <c r="C607" s="37" t="e">
        <f>SUMIF(#REF!,A607,#REF!)</f>
        <v>#REF!</v>
      </c>
      <c r="D607" s="37" t="e">
        <f>SUMIF(#REF!,A607,#REF!)</f>
        <v>#REF!</v>
      </c>
      <c r="E607" s="37" t="e">
        <f>SUMIF(#REF!,A607,#REF!)</f>
        <v>#REF!</v>
      </c>
    </row>
    <row r="608" spans="1:5" ht="17.100000000000001" customHeight="1" x14ac:dyDescent="0.15">
      <c r="A608" s="36"/>
      <c r="B608" s="37" t="e">
        <f>SUMIF(#REF!,A608,#REF!)</f>
        <v>#REF!</v>
      </c>
      <c r="C608" s="37" t="e">
        <f>SUMIF(#REF!,A608,#REF!)</f>
        <v>#REF!</v>
      </c>
      <c r="D608" s="37" t="e">
        <f>SUMIF(#REF!,A608,#REF!)</f>
        <v>#REF!</v>
      </c>
      <c r="E608" s="37" t="e">
        <f>SUMIF(#REF!,A608,#REF!)</f>
        <v>#REF!</v>
      </c>
    </row>
    <row r="609" spans="1:5" ht="17.100000000000001" customHeight="1" x14ac:dyDescent="0.15">
      <c r="A609" s="36"/>
      <c r="B609" s="37" t="e">
        <f>SUMIF(#REF!,A609,#REF!)</f>
        <v>#REF!</v>
      </c>
      <c r="C609" s="37" t="e">
        <f>SUMIF(#REF!,A609,#REF!)</f>
        <v>#REF!</v>
      </c>
      <c r="D609" s="37" t="e">
        <f>SUMIF(#REF!,A609,#REF!)</f>
        <v>#REF!</v>
      </c>
      <c r="E609" s="37" t="e">
        <f>SUMIF(#REF!,A609,#REF!)</f>
        <v>#REF!</v>
      </c>
    </row>
    <row r="610" spans="1:5" ht="17.100000000000001" customHeight="1" x14ac:dyDescent="0.15">
      <c r="A610" s="36"/>
      <c r="B610" s="37" t="e">
        <f>SUMIF(#REF!,A610,#REF!)</f>
        <v>#REF!</v>
      </c>
      <c r="C610" s="37" t="e">
        <f>SUMIF(#REF!,A610,#REF!)</f>
        <v>#REF!</v>
      </c>
      <c r="D610" s="37" t="e">
        <f>SUMIF(#REF!,A610,#REF!)</f>
        <v>#REF!</v>
      </c>
      <c r="E610" s="37" t="e">
        <f>SUMIF(#REF!,A610,#REF!)</f>
        <v>#REF!</v>
      </c>
    </row>
    <row r="611" spans="1:5" ht="17.100000000000001" customHeight="1" x14ac:dyDescent="0.15">
      <c r="A611" s="36"/>
      <c r="B611" s="37" t="e">
        <f>SUMIF(#REF!,A611,#REF!)</f>
        <v>#REF!</v>
      </c>
      <c r="C611" s="37" t="e">
        <f>SUMIF(#REF!,A611,#REF!)</f>
        <v>#REF!</v>
      </c>
      <c r="D611" s="37" t="e">
        <f>SUMIF(#REF!,A611,#REF!)</f>
        <v>#REF!</v>
      </c>
      <c r="E611" s="37" t="e">
        <f>SUMIF(#REF!,A611,#REF!)</f>
        <v>#REF!</v>
      </c>
    </row>
    <row r="612" spans="1:5" ht="17.100000000000001" customHeight="1" x14ac:dyDescent="0.15">
      <c r="A612" s="36"/>
      <c r="B612" s="37" t="e">
        <f>SUMIF(#REF!,A612,#REF!)</f>
        <v>#REF!</v>
      </c>
      <c r="C612" s="37" t="e">
        <f>SUMIF(#REF!,A612,#REF!)</f>
        <v>#REF!</v>
      </c>
      <c r="D612" s="37" t="e">
        <f>SUMIF(#REF!,A612,#REF!)</f>
        <v>#REF!</v>
      </c>
      <c r="E612" s="37" t="e">
        <f>SUMIF(#REF!,A612,#REF!)</f>
        <v>#REF!</v>
      </c>
    </row>
    <row r="613" spans="1:5" ht="17.100000000000001" customHeight="1" x14ac:dyDescent="0.15">
      <c r="A613" s="36"/>
      <c r="B613" s="37" t="e">
        <f>SUMIF(#REF!,A613,#REF!)</f>
        <v>#REF!</v>
      </c>
      <c r="C613" s="37" t="e">
        <f>SUMIF(#REF!,A613,#REF!)</f>
        <v>#REF!</v>
      </c>
      <c r="D613" s="37" t="e">
        <f>SUMIF(#REF!,A613,#REF!)</f>
        <v>#REF!</v>
      </c>
      <c r="E613" s="37" t="e">
        <f>SUMIF(#REF!,A613,#REF!)</f>
        <v>#REF!</v>
      </c>
    </row>
    <row r="614" spans="1:5" ht="17.100000000000001" customHeight="1" x14ac:dyDescent="0.15">
      <c r="A614" s="36"/>
      <c r="B614" s="37" t="e">
        <f>SUMIF(#REF!,A614,#REF!)</f>
        <v>#REF!</v>
      </c>
      <c r="C614" s="37" t="e">
        <f>SUMIF(#REF!,A614,#REF!)</f>
        <v>#REF!</v>
      </c>
      <c r="D614" s="37" t="e">
        <f>SUMIF(#REF!,A614,#REF!)</f>
        <v>#REF!</v>
      </c>
      <c r="E614" s="37" t="e">
        <f>SUMIF(#REF!,A614,#REF!)</f>
        <v>#REF!</v>
      </c>
    </row>
    <row r="615" spans="1:5" ht="17.100000000000001" customHeight="1" x14ac:dyDescent="0.15">
      <c r="A615" s="36"/>
      <c r="B615" s="37" t="e">
        <f>SUMIF(#REF!,A615,#REF!)</f>
        <v>#REF!</v>
      </c>
      <c r="C615" s="37" t="e">
        <f>SUMIF(#REF!,A615,#REF!)</f>
        <v>#REF!</v>
      </c>
      <c r="D615" s="37" t="e">
        <f>SUMIF(#REF!,A615,#REF!)</f>
        <v>#REF!</v>
      </c>
      <c r="E615" s="37" t="e">
        <f>SUMIF(#REF!,A615,#REF!)</f>
        <v>#REF!</v>
      </c>
    </row>
    <row r="616" spans="1:5" ht="17.100000000000001" customHeight="1" x14ac:dyDescent="0.15">
      <c r="A616" s="36"/>
      <c r="B616" s="37" t="e">
        <f>SUMIF(#REF!,A616,#REF!)</f>
        <v>#REF!</v>
      </c>
      <c r="C616" s="37" t="e">
        <f>SUMIF(#REF!,A616,#REF!)</f>
        <v>#REF!</v>
      </c>
      <c r="D616" s="37" t="e">
        <f>SUMIF(#REF!,A616,#REF!)</f>
        <v>#REF!</v>
      </c>
      <c r="E616" s="37" t="e">
        <f>SUMIF(#REF!,A616,#REF!)</f>
        <v>#REF!</v>
      </c>
    </row>
    <row r="617" spans="1:5" ht="17.100000000000001" customHeight="1" x14ac:dyDescent="0.15">
      <c r="A617" s="36"/>
      <c r="B617" s="37" t="e">
        <f>SUMIF(#REF!,A617,#REF!)</f>
        <v>#REF!</v>
      </c>
      <c r="C617" s="37" t="e">
        <f>SUMIF(#REF!,A617,#REF!)</f>
        <v>#REF!</v>
      </c>
      <c r="D617" s="37" t="e">
        <f>SUMIF(#REF!,A617,#REF!)</f>
        <v>#REF!</v>
      </c>
      <c r="E617" s="37" t="e">
        <f>SUMIF(#REF!,A617,#REF!)</f>
        <v>#REF!</v>
      </c>
    </row>
    <row r="618" spans="1:5" ht="17.100000000000001" customHeight="1" x14ac:dyDescent="0.15">
      <c r="A618" s="36"/>
      <c r="B618" s="37" t="e">
        <f>SUMIF(#REF!,A618,#REF!)</f>
        <v>#REF!</v>
      </c>
      <c r="C618" s="37" t="e">
        <f>SUMIF(#REF!,A618,#REF!)</f>
        <v>#REF!</v>
      </c>
      <c r="D618" s="37" t="e">
        <f>SUMIF(#REF!,A618,#REF!)</f>
        <v>#REF!</v>
      </c>
      <c r="E618" s="37" t="e">
        <f>SUMIF(#REF!,A618,#REF!)</f>
        <v>#REF!</v>
      </c>
    </row>
    <row r="619" spans="1:5" ht="17.100000000000001" customHeight="1" x14ac:dyDescent="0.15">
      <c r="A619" s="36"/>
      <c r="B619" s="37" t="e">
        <f>SUMIF(#REF!,A619,#REF!)</f>
        <v>#REF!</v>
      </c>
      <c r="C619" s="37" t="e">
        <f>SUMIF(#REF!,A619,#REF!)</f>
        <v>#REF!</v>
      </c>
      <c r="D619" s="37" t="e">
        <f>SUMIF(#REF!,A619,#REF!)</f>
        <v>#REF!</v>
      </c>
      <c r="E619" s="37" t="e">
        <f>SUMIF(#REF!,A619,#REF!)</f>
        <v>#REF!</v>
      </c>
    </row>
    <row r="620" spans="1:5" ht="17.100000000000001" customHeight="1" x14ac:dyDescent="0.15">
      <c r="A620" s="36"/>
      <c r="B620" s="37" t="e">
        <f>SUMIF(#REF!,A620,#REF!)</f>
        <v>#REF!</v>
      </c>
      <c r="C620" s="37" t="e">
        <f>SUMIF(#REF!,A620,#REF!)</f>
        <v>#REF!</v>
      </c>
      <c r="D620" s="37" t="e">
        <f>SUMIF(#REF!,A620,#REF!)</f>
        <v>#REF!</v>
      </c>
      <c r="E620" s="37" t="e">
        <f>SUMIF(#REF!,A620,#REF!)</f>
        <v>#REF!</v>
      </c>
    </row>
    <row r="621" spans="1:5" ht="17.100000000000001" customHeight="1" x14ac:dyDescent="0.15">
      <c r="A621" s="36"/>
      <c r="B621" s="37" t="e">
        <f>SUMIF(#REF!,A621,#REF!)</f>
        <v>#REF!</v>
      </c>
      <c r="C621" s="37" t="e">
        <f>SUMIF(#REF!,A621,#REF!)</f>
        <v>#REF!</v>
      </c>
      <c r="D621" s="37" t="e">
        <f>SUMIF(#REF!,A621,#REF!)</f>
        <v>#REF!</v>
      </c>
      <c r="E621" s="37" t="e">
        <f>SUMIF(#REF!,A621,#REF!)</f>
        <v>#REF!</v>
      </c>
    </row>
    <row r="622" spans="1:5" ht="17.100000000000001" customHeight="1" x14ac:dyDescent="0.15">
      <c r="A622" s="36"/>
      <c r="B622" s="37" t="e">
        <f>SUMIF(#REF!,A622,#REF!)</f>
        <v>#REF!</v>
      </c>
      <c r="C622" s="37" t="e">
        <f>SUMIF(#REF!,A622,#REF!)</f>
        <v>#REF!</v>
      </c>
      <c r="D622" s="37" t="e">
        <f>SUMIF(#REF!,A622,#REF!)</f>
        <v>#REF!</v>
      </c>
      <c r="E622" s="37" t="e">
        <f>SUMIF(#REF!,A622,#REF!)</f>
        <v>#REF!</v>
      </c>
    </row>
    <row r="623" spans="1:5" ht="17.100000000000001" customHeight="1" x14ac:dyDescent="0.15">
      <c r="A623" s="36"/>
      <c r="B623" s="37" t="e">
        <f>SUMIF(#REF!,A623,#REF!)</f>
        <v>#REF!</v>
      </c>
      <c r="C623" s="37" t="e">
        <f>SUMIF(#REF!,A623,#REF!)</f>
        <v>#REF!</v>
      </c>
      <c r="D623" s="37" t="e">
        <f>SUMIF(#REF!,A623,#REF!)</f>
        <v>#REF!</v>
      </c>
      <c r="E623" s="37" t="e">
        <f>SUMIF(#REF!,A623,#REF!)</f>
        <v>#REF!</v>
      </c>
    </row>
    <row r="624" spans="1:5" ht="17.100000000000001" customHeight="1" x14ac:dyDescent="0.15">
      <c r="A624" s="36"/>
      <c r="B624" s="37" t="e">
        <f>SUMIF(#REF!,A624,#REF!)</f>
        <v>#REF!</v>
      </c>
      <c r="C624" s="37" t="e">
        <f>SUMIF(#REF!,A624,#REF!)</f>
        <v>#REF!</v>
      </c>
      <c r="D624" s="37" t="e">
        <f>SUMIF(#REF!,A624,#REF!)</f>
        <v>#REF!</v>
      </c>
      <c r="E624" s="37" t="e">
        <f>SUMIF(#REF!,A624,#REF!)</f>
        <v>#REF!</v>
      </c>
    </row>
    <row r="625" spans="1:5" ht="17.100000000000001" customHeight="1" x14ac:dyDescent="0.15">
      <c r="A625" s="36"/>
      <c r="B625" s="37" t="e">
        <f>SUMIF(#REF!,A625,#REF!)</f>
        <v>#REF!</v>
      </c>
      <c r="C625" s="37" t="e">
        <f>SUMIF(#REF!,A625,#REF!)</f>
        <v>#REF!</v>
      </c>
      <c r="D625" s="37" t="e">
        <f>SUMIF(#REF!,A625,#REF!)</f>
        <v>#REF!</v>
      </c>
      <c r="E625" s="37" t="e">
        <f>SUMIF(#REF!,A625,#REF!)</f>
        <v>#REF!</v>
      </c>
    </row>
    <row r="626" spans="1:5" ht="17.100000000000001" customHeight="1" x14ac:dyDescent="0.15">
      <c r="A626" s="36"/>
      <c r="B626" s="37" t="e">
        <f>SUMIF(#REF!,A626,#REF!)</f>
        <v>#REF!</v>
      </c>
      <c r="C626" s="37" t="e">
        <f>SUMIF(#REF!,A626,#REF!)</f>
        <v>#REF!</v>
      </c>
      <c r="D626" s="37" t="e">
        <f>SUMIF(#REF!,A626,#REF!)</f>
        <v>#REF!</v>
      </c>
      <c r="E626" s="37" t="e">
        <f>SUMIF(#REF!,A626,#REF!)</f>
        <v>#REF!</v>
      </c>
    </row>
    <row r="627" spans="1:5" ht="17.100000000000001" customHeight="1" x14ac:dyDescent="0.15">
      <c r="A627" s="36"/>
      <c r="B627" s="37" t="e">
        <f>SUMIF(#REF!,A627,#REF!)</f>
        <v>#REF!</v>
      </c>
      <c r="C627" s="37" t="e">
        <f>SUMIF(#REF!,A627,#REF!)</f>
        <v>#REF!</v>
      </c>
      <c r="D627" s="37" t="e">
        <f>SUMIF(#REF!,A627,#REF!)</f>
        <v>#REF!</v>
      </c>
      <c r="E627" s="37" t="e">
        <f>SUMIF(#REF!,A627,#REF!)</f>
        <v>#REF!</v>
      </c>
    </row>
    <row r="628" spans="1:5" ht="17.100000000000001" customHeight="1" x14ac:dyDescent="0.15">
      <c r="A628" s="36"/>
      <c r="B628" s="37" t="e">
        <f>SUMIF(#REF!,A628,#REF!)</f>
        <v>#REF!</v>
      </c>
      <c r="C628" s="37" t="e">
        <f>SUMIF(#REF!,A628,#REF!)</f>
        <v>#REF!</v>
      </c>
      <c r="D628" s="37" t="e">
        <f>SUMIF(#REF!,A628,#REF!)</f>
        <v>#REF!</v>
      </c>
      <c r="E628" s="37" t="e">
        <f>SUMIF(#REF!,A628,#REF!)</f>
        <v>#REF!</v>
      </c>
    </row>
    <row r="629" spans="1:5" ht="17.100000000000001" customHeight="1" x14ac:dyDescent="0.15">
      <c r="A629" s="36"/>
      <c r="B629" s="37" t="e">
        <f>SUMIF(#REF!,A629,#REF!)</f>
        <v>#REF!</v>
      </c>
      <c r="C629" s="37" t="e">
        <f>SUMIF(#REF!,A629,#REF!)</f>
        <v>#REF!</v>
      </c>
      <c r="D629" s="37" t="e">
        <f>SUMIF(#REF!,A629,#REF!)</f>
        <v>#REF!</v>
      </c>
      <c r="E629" s="37" t="e">
        <f>SUMIF(#REF!,A629,#REF!)</f>
        <v>#REF!</v>
      </c>
    </row>
    <row r="630" spans="1:5" ht="17.100000000000001" customHeight="1" x14ac:dyDescent="0.15">
      <c r="A630" s="36"/>
      <c r="B630" s="37" t="e">
        <f>SUMIF(#REF!,A630,#REF!)</f>
        <v>#REF!</v>
      </c>
      <c r="C630" s="37" t="e">
        <f>SUMIF(#REF!,A630,#REF!)</f>
        <v>#REF!</v>
      </c>
      <c r="D630" s="37" t="e">
        <f>SUMIF(#REF!,A630,#REF!)</f>
        <v>#REF!</v>
      </c>
      <c r="E630" s="37" t="e">
        <f>SUMIF(#REF!,A630,#REF!)</f>
        <v>#REF!</v>
      </c>
    </row>
    <row r="631" spans="1:5" ht="17.100000000000001" customHeight="1" x14ac:dyDescent="0.15">
      <c r="A631" s="36"/>
      <c r="B631" s="37" t="e">
        <f>SUMIF(#REF!,A631,#REF!)</f>
        <v>#REF!</v>
      </c>
      <c r="C631" s="37" t="e">
        <f>SUMIF(#REF!,A631,#REF!)</f>
        <v>#REF!</v>
      </c>
      <c r="D631" s="37" t="e">
        <f>SUMIF(#REF!,A631,#REF!)</f>
        <v>#REF!</v>
      </c>
      <c r="E631" s="37" t="e">
        <f>SUMIF(#REF!,A631,#REF!)</f>
        <v>#REF!</v>
      </c>
    </row>
    <row r="632" spans="1:5" ht="17.100000000000001" customHeight="1" x14ac:dyDescent="0.15">
      <c r="A632" s="36"/>
      <c r="B632" s="37" t="e">
        <f>SUMIF(#REF!,A632,#REF!)</f>
        <v>#REF!</v>
      </c>
      <c r="C632" s="37" t="e">
        <f>SUMIF(#REF!,A632,#REF!)</f>
        <v>#REF!</v>
      </c>
      <c r="D632" s="37" t="e">
        <f>SUMIF(#REF!,A632,#REF!)</f>
        <v>#REF!</v>
      </c>
      <c r="E632" s="37" t="e">
        <f>SUMIF(#REF!,A632,#REF!)</f>
        <v>#REF!</v>
      </c>
    </row>
    <row r="633" spans="1:5" ht="17.100000000000001" customHeight="1" x14ac:dyDescent="0.15">
      <c r="A633" s="36"/>
      <c r="B633" s="37" t="e">
        <f>SUMIF(#REF!,A633,#REF!)</f>
        <v>#REF!</v>
      </c>
      <c r="C633" s="37" t="e">
        <f>SUMIF(#REF!,A633,#REF!)</f>
        <v>#REF!</v>
      </c>
      <c r="D633" s="37" t="e">
        <f>SUMIF(#REF!,A633,#REF!)</f>
        <v>#REF!</v>
      </c>
      <c r="E633" s="37" t="e">
        <f>SUMIF(#REF!,A633,#REF!)</f>
        <v>#REF!</v>
      </c>
    </row>
    <row r="634" spans="1:5" ht="17.100000000000001" customHeight="1" x14ac:dyDescent="0.15">
      <c r="A634" s="36"/>
      <c r="B634" s="37" t="e">
        <f>SUMIF(#REF!,A634,#REF!)</f>
        <v>#REF!</v>
      </c>
      <c r="C634" s="37" t="e">
        <f>SUMIF(#REF!,A634,#REF!)</f>
        <v>#REF!</v>
      </c>
      <c r="D634" s="37" t="e">
        <f>SUMIF(#REF!,A634,#REF!)</f>
        <v>#REF!</v>
      </c>
      <c r="E634" s="37" t="e">
        <f>SUMIF(#REF!,A634,#REF!)</f>
        <v>#REF!</v>
      </c>
    </row>
    <row r="635" spans="1:5" ht="17.100000000000001" customHeight="1" x14ac:dyDescent="0.15">
      <c r="A635" s="36"/>
      <c r="B635" s="37" t="e">
        <f>SUMIF(#REF!,A635,#REF!)</f>
        <v>#REF!</v>
      </c>
      <c r="C635" s="37" t="e">
        <f>SUMIF(#REF!,A635,#REF!)</f>
        <v>#REF!</v>
      </c>
      <c r="D635" s="37" t="e">
        <f>SUMIF(#REF!,A635,#REF!)</f>
        <v>#REF!</v>
      </c>
      <c r="E635" s="37" t="e">
        <f>SUMIF(#REF!,A635,#REF!)</f>
        <v>#REF!</v>
      </c>
    </row>
    <row r="636" spans="1:5" ht="17.100000000000001" customHeight="1" x14ac:dyDescent="0.15">
      <c r="A636" s="36"/>
      <c r="B636" s="37" t="e">
        <f>SUMIF(#REF!,A636,#REF!)</f>
        <v>#REF!</v>
      </c>
      <c r="C636" s="37" t="e">
        <f>SUMIF(#REF!,A636,#REF!)</f>
        <v>#REF!</v>
      </c>
      <c r="D636" s="37" t="e">
        <f>SUMIF(#REF!,A636,#REF!)</f>
        <v>#REF!</v>
      </c>
      <c r="E636" s="37" t="e">
        <f>SUMIF(#REF!,A636,#REF!)</f>
        <v>#REF!</v>
      </c>
    </row>
    <row r="637" spans="1:5" ht="17.100000000000001" customHeight="1" x14ac:dyDescent="0.15">
      <c r="A637" s="36"/>
      <c r="B637" s="37" t="e">
        <f>SUMIF(#REF!,A637,#REF!)</f>
        <v>#REF!</v>
      </c>
      <c r="C637" s="37" t="e">
        <f>SUMIF(#REF!,A637,#REF!)</f>
        <v>#REF!</v>
      </c>
      <c r="D637" s="37" t="e">
        <f>SUMIF(#REF!,A637,#REF!)</f>
        <v>#REF!</v>
      </c>
      <c r="E637" s="37" t="e">
        <f>SUMIF(#REF!,A637,#REF!)</f>
        <v>#REF!</v>
      </c>
    </row>
    <row r="638" spans="1:5" ht="17.100000000000001" customHeight="1" x14ac:dyDescent="0.15">
      <c r="A638" s="36"/>
      <c r="B638" s="37" t="e">
        <f>SUMIF(#REF!,A638,#REF!)</f>
        <v>#REF!</v>
      </c>
      <c r="C638" s="37" t="e">
        <f>SUMIF(#REF!,A638,#REF!)</f>
        <v>#REF!</v>
      </c>
      <c r="D638" s="37" t="e">
        <f>SUMIF(#REF!,A638,#REF!)</f>
        <v>#REF!</v>
      </c>
      <c r="E638" s="37" t="e">
        <f>SUMIF(#REF!,A638,#REF!)</f>
        <v>#REF!</v>
      </c>
    </row>
    <row r="639" spans="1:5" ht="17.100000000000001" customHeight="1" x14ac:dyDescent="0.15">
      <c r="A639" s="36"/>
      <c r="B639" s="37" t="e">
        <f>SUMIF(#REF!,A639,#REF!)</f>
        <v>#REF!</v>
      </c>
      <c r="C639" s="37" t="e">
        <f>SUMIF(#REF!,A639,#REF!)</f>
        <v>#REF!</v>
      </c>
      <c r="D639" s="37" t="e">
        <f>SUMIF(#REF!,A639,#REF!)</f>
        <v>#REF!</v>
      </c>
      <c r="E639" s="37" t="e">
        <f>SUMIF(#REF!,A639,#REF!)</f>
        <v>#REF!</v>
      </c>
    </row>
    <row r="640" spans="1:5" ht="17.100000000000001" customHeight="1" x14ac:dyDescent="0.15">
      <c r="A640" s="36"/>
      <c r="B640" s="37" t="e">
        <f>SUMIF(#REF!,A640,#REF!)</f>
        <v>#REF!</v>
      </c>
      <c r="C640" s="37" t="e">
        <f>SUMIF(#REF!,A640,#REF!)</f>
        <v>#REF!</v>
      </c>
      <c r="D640" s="37" t="e">
        <f>SUMIF(#REF!,A640,#REF!)</f>
        <v>#REF!</v>
      </c>
      <c r="E640" s="37" t="e">
        <f>SUMIF(#REF!,A640,#REF!)</f>
        <v>#REF!</v>
      </c>
    </row>
    <row r="641" spans="1:5" ht="17.100000000000001" customHeight="1" x14ac:dyDescent="0.15">
      <c r="A641" s="36"/>
      <c r="B641" s="37" t="e">
        <f>SUMIF(#REF!,A641,#REF!)</f>
        <v>#REF!</v>
      </c>
      <c r="C641" s="37" t="e">
        <f>SUMIF(#REF!,A641,#REF!)</f>
        <v>#REF!</v>
      </c>
      <c r="D641" s="37" t="e">
        <f>SUMIF(#REF!,A641,#REF!)</f>
        <v>#REF!</v>
      </c>
      <c r="E641" s="37" t="e">
        <f>SUMIF(#REF!,A641,#REF!)</f>
        <v>#REF!</v>
      </c>
    </row>
    <row r="642" spans="1:5" ht="17.100000000000001" customHeight="1" x14ac:dyDescent="0.15">
      <c r="A642" s="36"/>
      <c r="B642" s="37" t="e">
        <f>SUMIF(#REF!,A642,#REF!)</f>
        <v>#REF!</v>
      </c>
      <c r="C642" s="37" t="e">
        <f>SUMIF(#REF!,A642,#REF!)</f>
        <v>#REF!</v>
      </c>
      <c r="D642" s="37" t="e">
        <f>SUMIF(#REF!,A642,#REF!)</f>
        <v>#REF!</v>
      </c>
      <c r="E642" s="37" t="e">
        <f>SUMIF(#REF!,A642,#REF!)</f>
        <v>#REF!</v>
      </c>
    </row>
    <row r="643" spans="1:5" ht="17.100000000000001" customHeight="1" x14ac:dyDescent="0.15">
      <c r="A643" s="36"/>
      <c r="B643" s="37" t="e">
        <f>SUMIF(#REF!,A643,#REF!)</f>
        <v>#REF!</v>
      </c>
      <c r="C643" s="37" t="e">
        <f>SUMIF(#REF!,A643,#REF!)</f>
        <v>#REF!</v>
      </c>
      <c r="D643" s="37" t="e">
        <f>SUMIF(#REF!,A643,#REF!)</f>
        <v>#REF!</v>
      </c>
      <c r="E643" s="37" t="e">
        <f>SUMIF(#REF!,A643,#REF!)</f>
        <v>#REF!</v>
      </c>
    </row>
    <row r="644" spans="1:5" ht="17.100000000000001" customHeight="1" x14ac:dyDescent="0.15">
      <c r="A644" s="36"/>
      <c r="B644" s="37" t="e">
        <f>SUMIF(#REF!,A644,#REF!)</f>
        <v>#REF!</v>
      </c>
      <c r="C644" s="37" t="e">
        <f>SUMIF(#REF!,A644,#REF!)</f>
        <v>#REF!</v>
      </c>
      <c r="D644" s="37" t="e">
        <f>SUMIF(#REF!,A644,#REF!)</f>
        <v>#REF!</v>
      </c>
      <c r="E644" s="37" t="e">
        <f>SUMIF(#REF!,A644,#REF!)</f>
        <v>#REF!</v>
      </c>
    </row>
    <row r="645" spans="1:5" ht="17.100000000000001" customHeight="1" x14ac:dyDescent="0.15">
      <c r="A645" s="36"/>
      <c r="B645" s="37" t="e">
        <f>SUMIF(#REF!,A645,#REF!)</f>
        <v>#REF!</v>
      </c>
      <c r="C645" s="37" t="e">
        <f>SUMIF(#REF!,A645,#REF!)</f>
        <v>#REF!</v>
      </c>
      <c r="D645" s="37" t="e">
        <f>SUMIF(#REF!,A645,#REF!)</f>
        <v>#REF!</v>
      </c>
      <c r="E645" s="37" t="e">
        <f>SUMIF(#REF!,A645,#REF!)</f>
        <v>#REF!</v>
      </c>
    </row>
    <row r="646" spans="1:5" ht="17.100000000000001" customHeight="1" x14ac:dyDescent="0.15">
      <c r="A646" s="36"/>
      <c r="B646" s="37" t="e">
        <f>SUMIF(#REF!,A646,#REF!)</f>
        <v>#REF!</v>
      </c>
      <c r="C646" s="37" t="e">
        <f>SUMIF(#REF!,A646,#REF!)</f>
        <v>#REF!</v>
      </c>
      <c r="D646" s="37" t="e">
        <f>SUMIF(#REF!,A646,#REF!)</f>
        <v>#REF!</v>
      </c>
      <c r="E646" s="37" t="e">
        <f>SUMIF(#REF!,A646,#REF!)</f>
        <v>#REF!</v>
      </c>
    </row>
    <row r="647" spans="1:5" ht="17.100000000000001" customHeight="1" x14ac:dyDescent="0.15">
      <c r="A647" s="36"/>
      <c r="B647" s="37" t="e">
        <f>SUMIF(#REF!,A647,#REF!)</f>
        <v>#REF!</v>
      </c>
      <c r="C647" s="37" t="e">
        <f>SUMIF(#REF!,A647,#REF!)</f>
        <v>#REF!</v>
      </c>
      <c r="D647" s="37" t="e">
        <f>SUMIF(#REF!,A647,#REF!)</f>
        <v>#REF!</v>
      </c>
      <c r="E647" s="37" t="e">
        <f>SUMIF(#REF!,A647,#REF!)</f>
        <v>#REF!</v>
      </c>
    </row>
    <row r="648" spans="1:5" ht="17.100000000000001" customHeight="1" x14ac:dyDescent="0.15">
      <c r="A648" s="36"/>
      <c r="B648" s="37" t="e">
        <f>SUMIF(#REF!,A648,#REF!)</f>
        <v>#REF!</v>
      </c>
      <c r="C648" s="37" t="e">
        <f>SUMIF(#REF!,A648,#REF!)</f>
        <v>#REF!</v>
      </c>
      <c r="D648" s="37" t="e">
        <f>SUMIF(#REF!,A648,#REF!)</f>
        <v>#REF!</v>
      </c>
      <c r="E648" s="37" t="e">
        <f>SUMIF(#REF!,A648,#REF!)</f>
        <v>#REF!</v>
      </c>
    </row>
    <row r="649" spans="1:5" ht="17.100000000000001" customHeight="1" x14ac:dyDescent="0.15">
      <c r="A649" s="36"/>
      <c r="B649" s="37" t="e">
        <f>SUMIF(#REF!,A649,#REF!)</f>
        <v>#REF!</v>
      </c>
      <c r="C649" s="37" t="e">
        <f>SUMIF(#REF!,A649,#REF!)</f>
        <v>#REF!</v>
      </c>
      <c r="D649" s="37" t="e">
        <f>SUMIF(#REF!,A649,#REF!)</f>
        <v>#REF!</v>
      </c>
      <c r="E649" s="37" t="e">
        <f>SUMIF(#REF!,A649,#REF!)</f>
        <v>#REF!</v>
      </c>
    </row>
    <row r="650" spans="1:5" ht="17.100000000000001" customHeight="1" x14ac:dyDescent="0.15">
      <c r="A650" s="36"/>
      <c r="B650" s="37" t="e">
        <f>SUMIF(#REF!,A650,#REF!)</f>
        <v>#REF!</v>
      </c>
      <c r="C650" s="37" t="e">
        <f>SUMIF(#REF!,A650,#REF!)</f>
        <v>#REF!</v>
      </c>
      <c r="D650" s="37" t="e">
        <f>SUMIF(#REF!,A650,#REF!)</f>
        <v>#REF!</v>
      </c>
      <c r="E650" s="37" t="e">
        <f>SUMIF(#REF!,A650,#REF!)</f>
        <v>#REF!</v>
      </c>
    </row>
    <row r="651" spans="1:5" ht="17.100000000000001" customHeight="1" x14ac:dyDescent="0.15">
      <c r="A651" s="36"/>
      <c r="B651" s="37" t="e">
        <f>SUMIF(#REF!,A651,#REF!)</f>
        <v>#REF!</v>
      </c>
      <c r="C651" s="37" t="e">
        <f>SUMIF(#REF!,A651,#REF!)</f>
        <v>#REF!</v>
      </c>
      <c r="D651" s="37" t="e">
        <f>SUMIF(#REF!,A651,#REF!)</f>
        <v>#REF!</v>
      </c>
      <c r="E651" s="37" t="e">
        <f>SUMIF(#REF!,A651,#REF!)</f>
        <v>#REF!</v>
      </c>
    </row>
    <row r="652" spans="1:5" ht="17.100000000000001" customHeight="1" x14ac:dyDescent="0.15">
      <c r="A652" s="36"/>
      <c r="B652" s="37" t="e">
        <f>SUMIF(#REF!,A652,#REF!)</f>
        <v>#REF!</v>
      </c>
      <c r="C652" s="37" t="e">
        <f>SUMIF(#REF!,A652,#REF!)</f>
        <v>#REF!</v>
      </c>
      <c r="D652" s="37" t="e">
        <f>SUMIF(#REF!,A652,#REF!)</f>
        <v>#REF!</v>
      </c>
      <c r="E652" s="37" t="e">
        <f>SUMIF(#REF!,A652,#REF!)</f>
        <v>#REF!</v>
      </c>
    </row>
    <row r="653" spans="1:5" ht="17.100000000000001" customHeight="1" x14ac:dyDescent="0.15">
      <c r="A653" s="36"/>
      <c r="B653" s="37" t="e">
        <f>SUMIF(#REF!,A653,#REF!)</f>
        <v>#REF!</v>
      </c>
      <c r="C653" s="37" t="e">
        <f>SUMIF(#REF!,A653,#REF!)</f>
        <v>#REF!</v>
      </c>
      <c r="D653" s="37" t="e">
        <f>SUMIF(#REF!,A653,#REF!)</f>
        <v>#REF!</v>
      </c>
      <c r="E653" s="37" t="e">
        <f>SUMIF(#REF!,A653,#REF!)</f>
        <v>#REF!</v>
      </c>
    </row>
    <row r="654" spans="1:5" ht="17.100000000000001" customHeight="1" x14ac:dyDescent="0.15">
      <c r="A654" s="36"/>
      <c r="B654" s="37" t="e">
        <f>SUMIF(#REF!,A654,#REF!)</f>
        <v>#REF!</v>
      </c>
      <c r="C654" s="37" t="e">
        <f>SUMIF(#REF!,A654,#REF!)</f>
        <v>#REF!</v>
      </c>
      <c r="D654" s="37" t="e">
        <f>SUMIF(#REF!,A654,#REF!)</f>
        <v>#REF!</v>
      </c>
      <c r="E654" s="37" t="e">
        <f>SUMIF(#REF!,A654,#REF!)</f>
        <v>#REF!</v>
      </c>
    </row>
    <row r="655" spans="1:5" ht="17.100000000000001" customHeight="1" x14ac:dyDescent="0.15">
      <c r="A655" s="36"/>
      <c r="B655" s="37" t="e">
        <f>SUMIF(#REF!,A655,#REF!)</f>
        <v>#REF!</v>
      </c>
      <c r="C655" s="37" t="e">
        <f>SUMIF(#REF!,A655,#REF!)</f>
        <v>#REF!</v>
      </c>
      <c r="D655" s="37" t="e">
        <f>SUMIF(#REF!,A655,#REF!)</f>
        <v>#REF!</v>
      </c>
      <c r="E655" s="37" t="e">
        <f>SUMIF(#REF!,A655,#REF!)</f>
        <v>#REF!</v>
      </c>
    </row>
    <row r="656" spans="1:5" ht="17.100000000000001" customHeight="1" x14ac:dyDescent="0.15">
      <c r="A656" s="36"/>
      <c r="B656" s="37" t="e">
        <f>SUMIF(#REF!,A656,#REF!)</f>
        <v>#REF!</v>
      </c>
      <c r="C656" s="37" t="e">
        <f>SUMIF(#REF!,A656,#REF!)</f>
        <v>#REF!</v>
      </c>
      <c r="D656" s="37" t="e">
        <f>SUMIF(#REF!,A656,#REF!)</f>
        <v>#REF!</v>
      </c>
      <c r="E656" s="37" t="e">
        <f>SUMIF(#REF!,A656,#REF!)</f>
        <v>#REF!</v>
      </c>
    </row>
    <row r="657" spans="1:5" ht="17.100000000000001" customHeight="1" x14ac:dyDescent="0.15">
      <c r="A657" s="36"/>
      <c r="B657" s="37" t="e">
        <f>SUMIF(#REF!,A657,#REF!)</f>
        <v>#REF!</v>
      </c>
      <c r="C657" s="37" t="e">
        <f>SUMIF(#REF!,A657,#REF!)</f>
        <v>#REF!</v>
      </c>
      <c r="D657" s="37" t="e">
        <f>SUMIF(#REF!,A657,#REF!)</f>
        <v>#REF!</v>
      </c>
      <c r="E657" s="37" t="e">
        <f>SUMIF(#REF!,A657,#REF!)</f>
        <v>#REF!</v>
      </c>
    </row>
    <row r="658" spans="1:5" ht="17.100000000000001" customHeight="1" x14ac:dyDescent="0.15">
      <c r="A658" s="36"/>
      <c r="B658" s="37" t="e">
        <f>SUMIF(#REF!,A658,#REF!)</f>
        <v>#REF!</v>
      </c>
      <c r="C658" s="37" t="e">
        <f>SUMIF(#REF!,A658,#REF!)</f>
        <v>#REF!</v>
      </c>
      <c r="D658" s="37" t="e">
        <f>SUMIF(#REF!,A658,#REF!)</f>
        <v>#REF!</v>
      </c>
      <c r="E658" s="37" t="e">
        <f>SUMIF(#REF!,A658,#REF!)</f>
        <v>#REF!</v>
      </c>
    </row>
    <row r="659" spans="1:5" ht="17.100000000000001" customHeight="1" x14ac:dyDescent="0.15">
      <c r="A659" s="36"/>
      <c r="B659" s="37" t="e">
        <f>SUMIF(#REF!,A659,#REF!)</f>
        <v>#REF!</v>
      </c>
      <c r="C659" s="37" t="e">
        <f>SUMIF(#REF!,A659,#REF!)</f>
        <v>#REF!</v>
      </c>
      <c r="D659" s="37" t="e">
        <f>SUMIF(#REF!,A659,#REF!)</f>
        <v>#REF!</v>
      </c>
      <c r="E659" s="37" t="e">
        <f>SUMIF(#REF!,A659,#REF!)</f>
        <v>#REF!</v>
      </c>
    </row>
    <row r="660" spans="1:5" ht="17.100000000000001" customHeight="1" x14ac:dyDescent="0.15">
      <c r="A660" s="36"/>
      <c r="B660" s="37" t="e">
        <f>SUMIF(#REF!,A660,#REF!)</f>
        <v>#REF!</v>
      </c>
      <c r="C660" s="37" t="e">
        <f>SUMIF(#REF!,A660,#REF!)</f>
        <v>#REF!</v>
      </c>
      <c r="D660" s="37" t="e">
        <f>SUMIF(#REF!,A660,#REF!)</f>
        <v>#REF!</v>
      </c>
      <c r="E660" s="37" t="e">
        <f>SUMIF(#REF!,A660,#REF!)</f>
        <v>#REF!</v>
      </c>
    </row>
    <row r="661" spans="1:5" ht="17.100000000000001" customHeight="1" x14ac:dyDescent="0.15">
      <c r="A661" s="36"/>
      <c r="B661" s="37" t="e">
        <f>SUMIF(#REF!,A661,#REF!)</f>
        <v>#REF!</v>
      </c>
      <c r="C661" s="37" t="e">
        <f>SUMIF(#REF!,A661,#REF!)</f>
        <v>#REF!</v>
      </c>
      <c r="D661" s="37" t="e">
        <f>SUMIF(#REF!,A661,#REF!)</f>
        <v>#REF!</v>
      </c>
      <c r="E661" s="37" t="e">
        <f>SUMIF(#REF!,A661,#REF!)</f>
        <v>#REF!</v>
      </c>
    </row>
    <row r="662" spans="1:5" ht="17.100000000000001" customHeight="1" x14ac:dyDescent="0.15">
      <c r="A662" s="36"/>
      <c r="B662" s="37" t="e">
        <f>SUMIF(#REF!,A662,#REF!)</f>
        <v>#REF!</v>
      </c>
      <c r="C662" s="37" t="e">
        <f>SUMIF(#REF!,A662,#REF!)</f>
        <v>#REF!</v>
      </c>
      <c r="D662" s="37" t="e">
        <f>SUMIF(#REF!,A662,#REF!)</f>
        <v>#REF!</v>
      </c>
      <c r="E662" s="37" t="e">
        <f>SUMIF(#REF!,A662,#REF!)</f>
        <v>#REF!</v>
      </c>
    </row>
    <row r="663" spans="1:5" ht="17.100000000000001" customHeight="1" x14ac:dyDescent="0.15">
      <c r="A663" s="36"/>
      <c r="B663" s="37" t="e">
        <f>SUMIF(#REF!,A663,#REF!)</f>
        <v>#REF!</v>
      </c>
      <c r="C663" s="37" t="e">
        <f>SUMIF(#REF!,A663,#REF!)</f>
        <v>#REF!</v>
      </c>
      <c r="D663" s="37" t="e">
        <f>SUMIF(#REF!,A663,#REF!)</f>
        <v>#REF!</v>
      </c>
      <c r="E663" s="37" t="e">
        <f>SUMIF(#REF!,A663,#REF!)</f>
        <v>#REF!</v>
      </c>
    </row>
    <row r="664" spans="1:5" ht="17.100000000000001" customHeight="1" x14ac:dyDescent="0.15">
      <c r="A664" s="36"/>
      <c r="B664" s="37" t="e">
        <f>SUMIF(#REF!,A664,#REF!)</f>
        <v>#REF!</v>
      </c>
      <c r="C664" s="37" t="e">
        <f>SUMIF(#REF!,A664,#REF!)</f>
        <v>#REF!</v>
      </c>
      <c r="D664" s="37" t="e">
        <f>SUMIF(#REF!,A664,#REF!)</f>
        <v>#REF!</v>
      </c>
      <c r="E664" s="37" t="e">
        <f>SUMIF(#REF!,A664,#REF!)</f>
        <v>#REF!</v>
      </c>
    </row>
    <row r="665" spans="1:5" ht="17.100000000000001" customHeight="1" x14ac:dyDescent="0.15">
      <c r="A665" s="36"/>
      <c r="B665" s="37" t="e">
        <f>SUMIF(#REF!,A665,#REF!)</f>
        <v>#REF!</v>
      </c>
      <c r="C665" s="37" t="e">
        <f>SUMIF(#REF!,A665,#REF!)</f>
        <v>#REF!</v>
      </c>
      <c r="D665" s="37" t="e">
        <f>SUMIF(#REF!,A665,#REF!)</f>
        <v>#REF!</v>
      </c>
      <c r="E665" s="37" t="e">
        <f>SUMIF(#REF!,A665,#REF!)</f>
        <v>#REF!</v>
      </c>
    </row>
    <row r="666" spans="1:5" ht="17.100000000000001" customHeight="1" x14ac:dyDescent="0.15">
      <c r="A666" s="36"/>
      <c r="B666" s="37" t="e">
        <f>SUMIF(#REF!,A666,#REF!)</f>
        <v>#REF!</v>
      </c>
      <c r="C666" s="37" t="e">
        <f>SUMIF(#REF!,A666,#REF!)</f>
        <v>#REF!</v>
      </c>
      <c r="D666" s="37" t="e">
        <f>SUMIF(#REF!,A666,#REF!)</f>
        <v>#REF!</v>
      </c>
      <c r="E666" s="37" t="e">
        <f>SUMIF(#REF!,A666,#REF!)</f>
        <v>#REF!</v>
      </c>
    </row>
    <row r="667" spans="1:5" ht="17.100000000000001" customHeight="1" x14ac:dyDescent="0.15">
      <c r="A667" s="36"/>
      <c r="B667" s="37" t="e">
        <f>SUMIF(#REF!,A667,#REF!)</f>
        <v>#REF!</v>
      </c>
      <c r="C667" s="37" t="e">
        <f>SUMIF(#REF!,A667,#REF!)</f>
        <v>#REF!</v>
      </c>
      <c r="D667" s="37" t="e">
        <f>SUMIF(#REF!,A667,#REF!)</f>
        <v>#REF!</v>
      </c>
      <c r="E667" s="37" t="e">
        <f>SUMIF(#REF!,A667,#REF!)</f>
        <v>#REF!</v>
      </c>
    </row>
    <row r="668" spans="1:5" ht="17.100000000000001" customHeight="1" x14ac:dyDescent="0.15">
      <c r="A668" s="36"/>
      <c r="B668" s="37" t="e">
        <f>SUMIF(#REF!,A668,#REF!)</f>
        <v>#REF!</v>
      </c>
      <c r="C668" s="37" t="e">
        <f>SUMIF(#REF!,A668,#REF!)</f>
        <v>#REF!</v>
      </c>
      <c r="D668" s="37" t="e">
        <f>SUMIF(#REF!,A668,#REF!)</f>
        <v>#REF!</v>
      </c>
      <c r="E668" s="37" t="e">
        <f>SUMIF(#REF!,A668,#REF!)</f>
        <v>#REF!</v>
      </c>
    </row>
    <row r="669" spans="1:5" ht="17.100000000000001" customHeight="1" x14ac:dyDescent="0.15">
      <c r="A669" s="36"/>
      <c r="B669" s="37" t="e">
        <f>SUMIF(#REF!,A669,#REF!)</f>
        <v>#REF!</v>
      </c>
      <c r="C669" s="37" t="e">
        <f>SUMIF(#REF!,A669,#REF!)</f>
        <v>#REF!</v>
      </c>
      <c r="D669" s="37" t="e">
        <f>SUMIF(#REF!,A669,#REF!)</f>
        <v>#REF!</v>
      </c>
      <c r="E669" s="37" t="e">
        <f>SUMIF(#REF!,A669,#REF!)</f>
        <v>#REF!</v>
      </c>
    </row>
    <row r="670" spans="1:5" ht="17.100000000000001" customHeight="1" x14ac:dyDescent="0.15">
      <c r="A670" s="36"/>
      <c r="B670" s="37" t="e">
        <f>SUMIF(#REF!,A670,#REF!)</f>
        <v>#REF!</v>
      </c>
      <c r="C670" s="37" t="e">
        <f>SUMIF(#REF!,A670,#REF!)</f>
        <v>#REF!</v>
      </c>
      <c r="D670" s="37" t="e">
        <f>SUMIF(#REF!,A670,#REF!)</f>
        <v>#REF!</v>
      </c>
      <c r="E670" s="37" t="e">
        <f>SUMIF(#REF!,A670,#REF!)</f>
        <v>#REF!</v>
      </c>
    </row>
    <row r="671" spans="1:5" ht="17.100000000000001" customHeight="1" x14ac:dyDescent="0.15">
      <c r="A671" s="36"/>
      <c r="B671" s="37" t="e">
        <f>SUMIF(#REF!,A671,#REF!)</f>
        <v>#REF!</v>
      </c>
      <c r="C671" s="37" t="e">
        <f>SUMIF(#REF!,A671,#REF!)</f>
        <v>#REF!</v>
      </c>
      <c r="D671" s="37" t="e">
        <f>SUMIF(#REF!,A671,#REF!)</f>
        <v>#REF!</v>
      </c>
      <c r="E671" s="37" t="e">
        <f>SUMIF(#REF!,A671,#REF!)</f>
        <v>#REF!</v>
      </c>
    </row>
    <row r="672" spans="1:5" ht="17.100000000000001" customHeight="1" x14ac:dyDescent="0.15">
      <c r="A672" s="36"/>
      <c r="B672" s="37" t="e">
        <f>SUMIF(#REF!,A672,#REF!)</f>
        <v>#REF!</v>
      </c>
      <c r="C672" s="37" t="e">
        <f>SUMIF(#REF!,A672,#REF!)</f>
        <v>#REF!</v>
      </c>
      <c r="D672" s="37" t="e">
        <f>SUMIF(#REF!,A672,#REF!)</f>
        <v>#REF!</v>
      </c>
      <c r="E672" s="37" t="e">
        <f>SUMIF(#REF!,A672,#REF!)</f>
        <v>#REF!</v>
      </c>
    </row>
    <row r="673" spans="1:5" ht="17.100000000000001" customHeight="1" x14ac:dyDescent="0.15">
      <c r="A673" s="36"/>
      <c r="B673" s="37" t="e">
        <f>SUMIF(#REF!,A673,#REF!)</f>
        <v>#REF!</v>
      </c>
      <c r="C673" s="37" t="e">
        <f>SUMIF(#REF!,A673,#REF!)</f>
        <v>#REF!</v>
      </c>
      <c r="D673" s="37" t="e">
        <f>SUMIF(#REF!,A673,#REF!)</f>
        <v>#REF!</v>
      </c>
      <c r="E673" s="37" t="e">
        <f>SUMIF(#REF!,A673,#REF!)</f>
        <v>#REF!</v>
      </c>
    </row>
    <row r="674" spans="1:5" ht="17.100000000000001" customHeight="1" x14ac:dyDescent="0.15">
      <c r="A674" s="36"/>
      <c r="B674" s="37" t="e">
        <f>SUMIF(#REF!,A674,#REF!)</f>
        <v>#REF!</v>
      </c>
      <c r="C674" s="37" t="e">
        <f>SUMIF(#REF!,A674,#REF!)</f>
        <v>#REF!</v>
      </c>
      <c r="D674" s="37" t="e">
        <f>SUMIF(#REF!,A674,#REF!)</f>
        <v>#REF!</v>
      </c>
      <c r="E674" s="37" t="e">
        <f>SUMIF(#REF!,A674,#REF!)</f>
        <v>#REF!</v>
      </c>
    </row>
    <row r="675" spans="1:5" ht="17.100000000000001" customHeight="1" x14ac:dyDescent="0.15">
      <c r="A675" s="36"/>
      <c r="B675" s="37" t="e">
        <f>SUMIF(#REF!,A675,#REF!)</f>
        <v>#REF!</v>
      </c>
      <c r="C675" s="37" t="e">
        <f>SUMIF(#REF!,A675,#REF!)</f>
        <v>#REF!</v>
      </c>
      <c r="D675" s="37" t="e">
        <f>SUMIF(#REF!,A675,#REF!)</f>
        <v>#REF!</v>
      </c>
      <c r="E675" s="37" t="e">
        <f>SUMIF(#REF!,A675,#REF!)</f>
        <v>#REF!</v>
      </c>
    </row>
    <row r="676" spans="1:5" ht="17.100000000000001" customHeight="1" x14ac:dyDescent="0.15">
      <c r="A676" s="36"/>
      <c r="B676" s="37" t="e">
        <f>SUMIF(#REF!,A676,#REF!)</f>
        <v>#REF!</v>
      </c>
      <c r="C676" s="37" t="e">
        <f>SUMIF(#REF!,A676,#REF!)</f>
        <v>#REF!</v>
      </c>
      <c r="D676" s="37" t="e">
        <f>SUMIF(#REF!,A676,#REF!)</f>
        <v>#REF!</v>
      </c>
      <c r="E676" s="37" t="e">
        <f>SUMIF(#REF!,A676,#REF!)</f>
        <v>#REF!</v>
      </c>
    </row>
    <row r="677" spans="1:5" ht="17.100000000000001" customHeight="1" x14ac:dyDescent="0.15">
      <c r="A677" s="36"/>
      <c r="B677" s="37" t="e">
        <f>SUMIF(#REF!,A677,#REF!)</f>
        <v>#REF!</v>
      </c>
      <c r="C677" s="37" t="e">
        <f>SUMIF(#REF!,A677,#REF!)</f>
        <v>#REF!</v>
      </c>
      <c r="D677" s="37" t="e">
        <f>SUMIF(#REF!,A677,#REF!)</f>
        <v>#REF!</v>
      </c>
      <c r="E677" s="37" t="e">
        <f>SUMIF(#REF!,A677,#REF!)</f>
        <v>#REF!</v>
      </c>
    </row>
    <row r="678" spans="1:5" ht="17.100000000000001" customHeight="1" x14ac:dyDescent="0.15">
      <c r="A678" s="36"/>
      <c r="B678" s="37" t="e">
        <f>SUMIF(#REF!,A678,#REF!)</f>
        <v>#REF!</v>
      </c>
      <c r="C678" s="37" t="e">
        <f>SUMIF(#REF!,A678,#REF!)</f>
        <v>#REF!</v>
      </c>
      <c r="D678" s="37" t="e">
        <f>SUMIF(#REF!,A678,#REF!)</f>
        <v>#REF!</v>
      </c>
      <c r="E678" s="37" t="e">
        <f>SUMIF(#REF!,A678,#REF!)</f>
        <v>#REF!</v>
      </c>
    </row>
    <row r="679" spans="1:5" ht="17.100000000000001" customHeight="1" x14ac:dyDescent="0.15">
      <c r="A679" s="36"/>
      <c r="B679" s="37" t="e">
        <f>SUMIF(#REF!,A679,#REF!)</f>
        <v>#REF!</v>
      </c>
      <c r="C679" s="37" t="e">
        <f>SUMIF(#REF!,A679,#REF!)</f>
        <v>#REF!</v>
      </c>
      <c r="D679" s="37" t="e">
        <f>SUMIF(#REF!,A679,#REF!)</f>
        <v>#REF!</v>
      </c>
      <c r="E679" s="37" t="e">
        <f>SUMIF(#REF!,A679,#REF!)</f>
        <v>#REF!</v>
      </c>
    </row>
    <row r="680" spans="1:5" ht="17.100000000000001" customHeight="1" x14ac:dyDescent="0.15">
      <c r="A680" s="36"/>
      <c r="B680" s="37" t="e">
        <f>SUMIF(#REF!,A680,#REF!)</f>
        <v>#REF!</v>
      </c>
      <c r="C680" s="37" t="e">
        <f>SUMIF(#REF!,A680,#REF!)</f>
        <v>#REF!</v>
      </c>
      <c r="D680" s="37" t="e">
        <f>SUMIF(#REF!,A680,#REF!)</f>
        <v>#REF!</v>
      </c>
      <c r="E680" s="37" t="e">
        <f>SUMIF(#REF!,A680,#REF!)</f>
        <v>#REF!</v>
      </c>
    </row>
    <row r="681" spans="1:5" ht="17.100000000000001" customHeight="1" x14ac:dyDescent="0.15">
      <c r="A681" s="36"/>
      <c r="B681" s="37" t="e">
        <f>SUMIF(#REF!,A681,#REF!)</f>
        <v>#REF!</v>
      </c>
      <c r="C681" s="37" t="e">
        <f>SUMIF(#REF!,A681,#REF!)</f>
        <v>#REF!</v>
      </c>
      <c r="D681" s="37" t="e">
        <f>SUMIF(#REF!,A681,#REF!)</f>
        <v>#REF!</v>
      </c>
      <c r="E681" s="37" t="e">
        <f>SUMIF(#REF!,A681,#REF!)</f>
        <v>#REF!</v>
      </c>
    </row>
    <row r="682" spans="1:5" ht="17.100000000000001" customHeight="1" x14ac:dyDescent="0.15">
      <c r="A682" s="36"/>
      <c r="B682" s="37" t="e">
        <f>SUMIF(#REF!,A682,#REF!)</f>
        <v>#REF!</v>
      </c>
      <c r="C682" s="37" t="e">
        <f>SUMIF(#REF!,A682,#REF!)</f>
        <v>#REF!</v>
      </c>
      <c r="D682" s="37" t="e">
        <f>SUMIF(#REF!,A682,#REF!)</f>
        <v>#REF!</v>
      </c>
      <c r="E682" s="37" t="e">
        <f>SUMIF(#REF!,A682,#REF!)</f>
        <v>#REF!</v>
      </c>
    </row>
    <row r="683" spans="1:5" ht="17.100000000000001" customHeight="1" x14ac:dyDescent="0.15">
      <c r="A683" s="36"/>
      <c r="B683" s="37" t="e">
        <f>SUMIF(#REF!,A683,#REF!)</f>
        <v>#REF!</v>
      </c>
      <c r="C683" s="37" t="e">
        <f>SUMIF(#REF!,A683,#REF!)</f>
        <v>#REF!</v>
      </c>
      <c r="D683" s="37" t="e">
        <f>SUMIF(#REF!,A683,#REF!)</f>
        <v>#REF!</v>
      </c>
      <c r="E683" s="37" t="e">
        <f>SUMIF(#REF!,A683,#REF!)</f>
        <v>#REF!</v>
      </c>
    </row>
    <row r="684" spans="1:5" ht="17.100000000000001" customHeight="1" x14ac:dyDescent="0.15">
      <c r="A684" s="36"/>
      <c r="B684" s="37" t="e">
        <f>SUMIF(#REF!,A684,#REF!)</f>
        <v>#REF!</v>
      </c>
      <c r="C684" s="37" t="e">
        <f>SUMIF(#REF!,A684,#REF!)</f>
        <v>#REF!</v>
      </c>
      <c r="D684" s="37" t="e">
        <f>SUMIF(#REF!,A684,#REF!)</f>
        <v>#REF!</v>
      </c>
      <c r="E684" s="37" t="e">
        <f>SUMIF(#REF!,A684,#REF!)</f>
        <v>#REF!</v>
      </c>
    </row>
    <row r="685" spans="1:5" ht="17.100000000000001" customHeight="1" x14ac:dyDescent="0.15">
      <c r="A685" s="36"/>
      <c r="B685" s="37" t="e">
        <f>SUMIF(#REF!,A685,#REF!)</f>
        <v>#REF!</v>
      </c>
      <c r="C685" s="37" t="e">
        <f>SUMIF(#REF!,A685,#REF!)</f>
        <v>#REF!</v>
      </c>
      <c r="D685" s="37" t="e">
        <f>SUMIF(#REF!,A685,#REF!)</f>
        <v>#REF!</v>
      </c>
      <c r="E685" s="37" t="e">
        <f>SUMIF(#REF!,A685,#REF!)</f>
        <v>#REF!</v>
      </c>
    </row>
    <row r="686" spans="1:5" ht="17.100000000000001" customHeight="1" x14ac:dyDescent="0.15">
      <c r="A686" s="36"/>
      <c r="B686" s="37" t="e">
        <f>SUMIF(#REF!,A686,#REF!)</f>
        <v>#REF!</v>
      </c>
      <c r="C686" s="37" t="e">
        <f>SUMIF(#REF!,A686,#REF!)</f>
        <v>#REF!</v>
      </c>
      <c r="D686" s="37" t="e">
        <f>SUMIF(#REF!,A686,#REF!)</f>
        <v>#REF!</v>
      </c>
      <c r="E686" s="37" t="e">
        <f>SUMIF(#REF!,A686,#REF!)</f>
        <v>#REF!</v>
      </c>
    </row>
    <row r="687" spans="1:5" ht="17.100000000000001" customHeight="1" x14ac:dyDescent="0.15">
      <c r="A687" s="36"/>
      <c r="B687" s="37" t="e">
        <f>SUMIF(#REF!,A687,#REF!)</f>
        <v>#REF!</v>
      </c>
      <c r="C687" s="37" t="e">
        <f>SUMIF(#REF!,A687,#REF!)</f>
        <v>#REF!</v>
      </c>
      <c r="D687" s="37" t="e">
        <f>SUMIF(#REF!,A687,#REF!)</f>
        <v>#REF!</v>
      </c>
      <c r="E687" s="37" t="e">
        <f>SUMIF(#REF!,A687,#REF!)</f>
        <v>#REF!</v>
      </c>
    </row>
    <row r="688" spans="1:5" ht="17.100000000000001" customHeight="1" x14ac:dyDescent="0.15">
      <c r="A688" s="36"/>
      <c r="B688" s="37" t="e">
        <f>SUMIF(#REF!,A688,#REF!)</f>
        <v>#REF!</v>
      </c>
      <c r="C688" s="37" t="e">
        <f>SUMIF(#REF!,A688,#REF!)</f>
        <v>#REF!</v>
      </c>
      <c r="D688" s="37" t="e">
        <f>SUMIF(#REF!,A688,#REF!)</f>
        <v>#REF!</v>
      </c>
      <c r="E688" s="37" t="e">
        <f>SUMIF(#REF!,A688,#REF!)</f>
        <v>#REF!</v>
      </c>
    </row>
    <row r="689" spans="1:5" ht="17.100000000000001" customHeight="1" x14ac:dyDescent="0.15">
      <c r="A689" s="36"/>
      <c r="B689" s="37" t="e">
        <f>SUMIF(#REF!,A689,#REF!)</f>
        <v>#REF!</v>
      </c>
      <c r="C689" s="37" t="e">
        <f>SUMIF(#REF!,A689,#REF!)</f>
        <v>#REF!</v>
      </c>
      <c r="D689" s="37" t="e">
        <f>SUMIF(#REF!,A689,#REF!)</f>
        <v>#REF!</v>
      </c>
      <c r="E689" s="37" t="e">
        <f>SUMIF(#REF!,A689,#REF!)</f>
        <v>#REF!</v>
      </c>
    </row>
    <row r="690" spans="1:5" ht="17.100000000000001" customHeight="1" x14ac:dyDescent="0.15">
      <c r="A690" s="36"/>
      <c r="B690" s="37" t="e">
        <f>SUMIF(#REF!,A690,#REF!)</f>
        <v>#REF!</v>
      </c>
      <c r="C690" s="37" t="e">
        <f>SUMIF(#REF!,A690,#REF!)</f>
        <v>#REF!</v>
      </c>
      <c r="D690" s="37" t="e">
        <f>SUMIF(#REF!,A690,#REF!)</f>
        <v>#REF!</v>
      </c>
      <c r="E690" s="37" t="e">
        <f>SUMIF(#REF!,A690,#REF!)</f>
        <v>#REF!</v>
      </c>
    </row>
    <row r="691" spans="1:5" ht="17.100000000000001" customHeight="1" x14ac:dyDescent="0.15">
      <c r="A691" s="36"/>
      <c r="B691" s="37" t="e">
        <f>SUMIF(#REF!,A691,#REF!)</f>
        <v>#REF!</v>
      </c>
      <c r="C691" s="37" t="e">
        <f>SUMIF(#REF!,A691,#REF!)</f>
        <v>#REF!</v>
      </c>
      <c r="D691" s="37" t="e">
        <f>SUMIF(#REF!,A691,#REF!)</f>
        <v>#REF!</v>
      </c>
      <c r="E691" s="37" t="e">
        <f>SUMIF(#REF!,A691,#REF!)</f>
        <v>#REF!</v>
      </c>
    </row>
    <row r="692" spans="1:5" ht="17.100000000000001" customHeight="1" x14ac:dyDescent="0.15">
      <c r="A692" s="36"/>
      <c r="B692" s="37" t="e">
        <f>SUMIF(#REF!,A692,#REF!)</f>
        <v>#REF!</v>
      </c>
      <c r="C692" s="37" t="e">
        <f>SUMIF(#REF!,A692,#REF!)</f>
        <v>#REF!</v>
      </c>
      <c r="D692" s="37" t="e">
        <f>SUMIF(#REF!,A692,#REF!)</f>
        <v>#REF!</v>
      </c>
      <c r="E692" s="37" t="e">
        <f>SUMIF(#REF!,A692,#REF!)</f>
        <v>#REF!</v>
      </c>
    </row>
    <row r="693" spans="1:5" ht="17.100000000000001" customHeight="1" x14ac:dyDescent="0.15">
      <c r="A693" s="36"/>
      <c r="B693" s="37" t="e">
        <f>SUMIF(#REF!,A693,#REF!)</f>
        <v>#REF!</v>
      </c>
      <c r="C693" s="37" t="e">
        <f>SUMIF(#REF!,A693,#REF!)</f>
        <v>#REF!</v>
      </c>
      <c r="D693" s="37" t="e">
        <f>SUMIF(#REF!,A693,#REF!)</f>
        <v>#REF!</v>
      </c>
      <c r="E693" s="37" t="e">
        <f>SUMIF(#REF!,A693,#REF!)</f>
        <v>#REF!</v>
      </c>
    </row>
    <row r="694" spans="1:5" ht="17.100000000000001" customHeight="1" x14ac:dyDescent="0.15">
      <c r="A694" s="36"/>
      <c r="B694" s="37" t="e">
        <f>SUMIF(#REF!,A694,#REF!)</f>
        <v>#REF!</v>
      </c>
      <c r="C694" s="37" t="e">
        <f>SUMIF(#REF!,A694,#REF!)</f>
        <v>#REF!</v>
      </c>
      <c r="D694" s="37" t="e">
        <f>SUMIF(#REF!,A694,#REF!)</f>
        <v>#REF!</v>
      </c>
      <c r="E694" s="37" t="e">
        <f>SUMIF(#REF!,A694,#REF!)</f>
        <v>#REF!</v>
      </c>
    </row>
    <row r="695" spans="1:5" ht="17.100000000000001" customHeight="1" x14ac:dyDescent="0.15">
      <c r="A695" s="36"/>
      <c r="B695" s="37" t="e">
        <f>SUMIF(#REF!,A695,#REF!)</f>
        <v>#REF!</v>
      </c>
      <c r="C695" s="37" t="e">
        <f>SUMIF(#REF!,A695,#REF!)</f>
        <v>#REF!</v>
      </c>
      <c r="D695" s="37" t="e">
        <f>SUMIF(#REF!,A695,#REF!)</f>
        <v>#REF!</v>
      </c>
      <c r="E695" s="37" t="e">
        <f>SUMIF(#REF!,A695,#REF!)</f>
        <v>#REF!</v>
      </c>
    </row>
    <row r="696" spans="1:5" ht="17.100000000000001" customHeight="1" x14ac:dyDescent="0.15">
      <c r="A696" s="36"/>
      <c r="B696" s="37" t="e">
        <f>SUMIF(#REF!,A696,#REF!)</f>
        <v>#REF!</v>
      </c>
      <c r="C696" s="37" t="e">
        <f>SUMIF(#REF!,A696,#REF!)</f>
        <v>#REF!</v>
      </c>
      <c r="D696" s="37" t="e">
        <f>SUMIF(#REF!,A696,#REF!)</f>
        <v>#REF!</v>
      </c>
      <c r="E696" s="37" t="e">
        <f>SUMIF(#REF!,A696,#REF!)</f>
        <v>#REF!</v>
      </c>
    </row>
    <row r="697" spans="1:5" ht="17.100000000000001" customHeight="1" x14ac:dyDescent="0.15">
      <c r="A697" s="36"/>
      <c r="B697" s="37" t="e">
        <f>SUMIF(#REF!,A697,#REF!)</f>
        <v>#REF!</v>
      </c>
      <c r="C697" s="37" t="e">
        <f>SUMIF(#REF!,A697,#REF!)</f>
        <v>#REF!</v>
      </c>
      <c r="D697" s="37" t="e">
        <f>SUMIF(#REF!,A697,#REF!)</f>
        <v>#REF!</v>
      </c>
      <c r="E697" s="37" t="e">
        <f>SUMIF(#REF!,A697,#REF!)</f>
        <v>#REF!</v>
      </c>
    </row>
    <row r="698" spans="1:5" ht="17.100000000000001" customHeight="1" x14ac:dyDescent="0.15">
      <c r="A698" s="36"/>
      <c r="B698" s="37" t="e">
        <f>SUMIF(#REF!,A698,#REF!)</f>
        <v>#REF!</v>
      </c>
      <c r="C698" s="37" t="e">
        <f>SUMIF(#REF!,A698,#REF!)</f>
        <v>#REF!</v>
      </c>
      <c r="D698" s="37" t="e">
        <f>SUMIF(#REF!,A698,#REF!)</f>
        <v>#REF!</v>
      </c>
      <c r="E698" s="37" t="e">
        <f>SUMIF(#REF!,A698,#REF!)</f>
        <v>#REF!</v>
      </c>
    </row>
    <row r="699" spans="1:5" ht="17.100000000000001" customHeight="1" x14ac:dyDescent="0.15">
      <c r="A699" s="36"/>
      <c r="B699" s="37" t="e">
        <f>SUMIF(#REF!,A699,#REF!)</f>
        <v>#REF!</v>
      </c>
      <c r="C699" s="37" t="e">
        <f>SUMIF(#REF!,A699,#REF!)</f>
        <v>#REF!</v>
      </c>
      <c r="D699" s="37" t="e">
        <f>SUMIF(#REF!,A699,#REF!)</f>
        <v>#REF!</v>
      </c>
      <c r="E699" s="37" t="e">
        <f>SUMIF(#REF!,A699,#REF!)</f>
        <v>#REF!</v>
      </c>
    </row>
    <row r="700" spans="1:5" ht="17.100000000000001" customHeight="1" x14ac:dyDescent="0.15">
      <c r="A700" s="36"/>
      <c r="B700" s="37" t="e">
        <f>SUMIF(#REF!,A700,#REF!)</f>
        <v>#REF!</v>
      </c>
      <c r="C700" s="37" t="e">
        <f>SUMIF(#REF!,A700,#REF!)</f>
        <v>#REF!</v>
      </c>
      <c r="D700" s="37" t="e">
        <f>SUMIF(#REF!,A700,#REF!)</f>
        <v>#REF!</v>
      </c>
      <c r="E700" s="37" t="e">
        <f>SUMIF(#REF!,A700,#REF!)</f>
        <v>#REF!</v>
      </c>
    </row>
    <row r="701" spans="1:5" ht="17.100000000000001" customHeight="1" x14ac:dyDescent="0.15">
      <c r="A701" s="36"/>
      <c r="B701" s="37" t="e">
        <f>SUMIF(#REF!,A701,#REF!)</f>
        <v>#REF!</v>
      </c>
      <c r="C701" s="37" t="e">
        <f>SUMIF(#REF!,A701,#REF!)</f>
        <v>#REF!</v>
      </c>
      <c r="D701" s="37" t="e">
        <f>SUMIF(#REF!,A701,#REF!)</f>
        <v>#REF!</v>
      </c>
      <c r="E701" s="37" t="e">
        <f>SUMIF(#REF!,A701,#REF!)</f>
        <v>#REF!</v>
      </c>
    </row>
    <row r="702" spans="1:5" ht="17.100000000000001" customHeight="1" x14ac:dyDescent="0.15">
      <c r="A702" s="36"/>
      <c r="B702" s="37" t="e">
        <f>SUMIF(#REF!,A702,#REF!)</f>
        <v>#REF!</v>
      </c>
      <c r="C702" s="37" t="e">
        <f>SUMIF(#REF!,A702,#REF!)</f>
        <v>#REF!</v>
      </c>
      <c r="D702" s="37" t="e">
        <f>SUMIF(#REF!,A702,#REF!)</f>
        <v>#REF!</v>
      </c>
      <c r="E702" s="37" t="e">
        <f>SUMIF(#REF!,A702,#REF!)</f>
        <v>#REF!</v>
      </c>
    </row>
    <row r="703" spans="1:5" ht="17.100000000000001" customHeight="1" x14ac:dyDescent="0.15">
      <c r="A703" s="36"/>
      <c r="B703" s="37" t="e">
        <f>SUMIF(#REF!,A703,#REF!)</f>
        <v>#REF!</v>
      </c>
      <c r="C703" s="37" t="e">
        <f>SUMIF(#REF!,A703,#REF!)</f>
        <v>#REF!</v>
      </c>
      <c r="D703" s="37" t="e">
        <f>SUMIF(#REF!,A703,#REF!)</f>
        <v>#REF!</v>
      </c>
      <c r="E703" s="37" t="e">
        <f>SUMIF(#REF!,A703,#REF!)</f>
        <v>#REF!</v>
      </c>
    </row>
    <row r="704" spans="1:5" ht="17.100000000000001" customHeight="1" x14ac:dyDescent="0.15">
      <c r="A704" s="36"/>
      <c r="B704" s="37" t="e">
        <f>SUMIF(#REF!,A704,#REF!)</f>
        <v>#REF!</v>
      </c>
      <c r="C704" s="37" t="e">
        <f>SUMIF(#REF!,A704,#REF!)</f>
        <v>#REF!</v>
      </c>
      <c r="D704" s="37" t="e">
        <f>SUMIF(#REF!,A704,#REF!)</f>
        <v>#REF!</v>
      </c>
      <c r="E704" s="37" t="e">
        <f>SUMIF(#REF!,A704,#REF!)</f>
        <v>#REF!</v>
      </c>
    </row>
    <row r="705" spans="1:5" ht="17.100000000000001" customHeight="1" x14ac:dyDescent="0.15">
      <c r="A705" s="36"/>
      <c r="B705" s="37" t="e">
        <f>SUMIF(#REF!,A705,#REF!)</f>
        <v>#REF!</v>
      </c>
      <c r="C705" s="37" t="e">
        <f>SUMIF(#REF!,A705,#REF!)</f>
        <v>#REF!</v>
      </c>
      <c r="D705" s="37" t="e">
        <f>SUMIF(#REF!,A705,#REF!)</f>
        <v>#REF!</v>
      </c>
      <c r="E705" s="37" t="e">
        <f>SUMIF(#REF!,A705,#REF!)</f>
        <v>#REF!</v>
      </c>
    </row>
    <row r="706" spans="1:5" ht="17.100000000000001" customHeight="1" x14ac:dyDescent="0.15">
      <c r="A706" s="36"/>
      <c r="B706" s="37" t="e">
        <f>SUMIF(#REF!,A706,#REF!)</f>
        <v>#REF!</v>
      </c>
      <c r="C706" s="37" t="e">
        <f>SUMIF(#REF!,A706,#REF!)</f>
        <v>#REF!</v>
      </c>
      <c r="D706" s="37" t="e">
        <f>SUMIF(#REF!,A706,#REF!)</f>
        <v>#REF!</v>
      </c>
      <c r="E706" s="37" t="e">
        <f>SUMIF(#REF!,A706,#REF!)</f>
        <v>#REF!</v>
      </c>
    </row>
    <row r="707" spans="1:5" ht="17.100000000000001" customHeight="1" x14ac:dyDescent="0.15">
      <c r="A707" s="36"/>
      <c r="B707" s="37" t="e">
        <f>SUMIF(#REF!,A707,#REF!)</f>
        <v>#REF!</v>
      </c>
      <c r="C707" s="37" t="e">
        <f>SUMIF(#REF!,A707,#REF!)</f>
        <v>#REF!</v>
      </c>
      <c r="D707" s="37" t="e">
        <f>SUMIF(#REF!,A707,#REF!)</f>
        <v>#REF!</v>
      </c>
      <c r="E707" s="37" t="e">
        <f>SUMIF(#REF!,A707,#REF!)</f>
        <v>#REF!</v>
      </c>
    </row>
    <row r="708" spans="1:5" ht="17.100000000000001" customHeight="1" x14ac:dyDescent="0.15">
      <c r="A708" s="36"/>
      <c r="B708" s="37" t="e">
        <f>SUMIF(#REF!,A708,#REF!)</f>
        <v>#REF!</v>
      </c>
      <c r="C708" s="37" t="e">
        <f>SUMIF(#REF!,A708,#REF!)</f>
        <v>#REF!</v>
      </c>
      <c r="D708" s="37" t="e">
        <f>SUMIF(#REF!,A708,#REF!)</f>
        <v>#REF!</v>
      </c>
      <c r="E708" s="37" t="e">
        <f>SUMIF(#REF!,A708,#REF!)</f>
        <v>#REF!</v>
      </c>
    </row>
    <row r="709" spans="1:5" ht="17.100000000000001" customHeight="1" x14ac:dyDescent="0.15">
      <c r="A709" s="36"/>
      <c r="B709" s="37" t="e">
        <f>SUMIF(#REF!,A709,#REF!)</f>
        <v>#REF!</v>
      </c>
      <c r="C709" s="37" t="e">
        <f>SUMIF(#REF!,A709,#REF!)</f>
        <v>#REF!</v>
      </c>
      <c r="D709" s="37" t="e">
        <f>SUMIF(#REF!,A709,#REF!)</f>
        <v>#REF!</v>
      </c>
      <c r="E709" s="37" t="e">
        <f>SUMIF(#REF!,A709,#REF!)</f>
        <v>#REF!</v>
      </c>
    </row>
    <row r="710" spans="1:5" ht="17.100000000000001" customHeight="1" x14ac:dyDescent="0.15">
      <c r="A710" s="36"/>
      <c r="B710" s="37" t="e">
        <f>SUMIF(#REF!,A710,#REF!)</f>
        <v>#REF!</v>
      </c>
      <c r="C710" s="37" t="e">
        <f>SUMIF(#REF!,A710,#REF!)</f>
        <v>#REF!</v>
      </c>
      <c r="D710" s="37" t="e">
        <f>SUMIF(#REF!,A710,#REF!)</f>
        <v>#REF!</v>
      </c>
      <c r="E710" s="37" t="e">
        <f>SUMIF(#REF!,A710,#REF!)</f>
        <v>#REF!</v>
      </c>
    </row>
    <row r="711" spans="1:5" ht="17.100000000000001" customHeight="1" x14ac:dyDescent="0.15">
      <c r="A711" s="36"/>
      <c r="B711" s="37" t="e">
        <f>SUMIF(#REF!,A711,#REF!)</f>
        <v>#REF!</v>
      </c>
      <c r="C711" s="37" t="e">
        <f>SUMIF(#REF!,A711,#REF!)</f>
        <v>#REF!</v>
      </c>
      <c r="D711" s="37" t="e">
        <f>SUMIF(#REF!,A711,#REF!)</f>
        <v>#REF!</v>
      </c>
      <c r="E711" s="37" t="e">
        <f>SUMIF(#REF!,A711,#REF!)</f>
        <v>#REF!</v>
      </c>
    </row>
    <row r="712" spans="1:5" ht="17.100000000000001" customHeight="1" x14ac:dyDescent="0.15">
      <c r="A712" s="36"/>
      <c r="B712" s="37" t="e">
        <f>SUMIF(#REF!,A712,#REF!)</f>
        <v>#REF!</v>
      </c>
      <c r="C712" s="37" t="e">
        <f>SUMIF(#REF!,A712,#REF!)</f>
        <v>#REF!</v>
      </c>
      <c r="D712" s="37" t="e">
        <f>SUMIF(#REF!,A712,#REF!)</f>
        <v>#REF!</v>
      </c>
      <c r="E712" s="37" t="e">
        <f>SUMIF(#REF!,A712,#REF!)</f>
        <v>#REF!</v>
      </c>
    </row>
    <row r="713" spans="1:5" ht="17.100000000000001" customHeight="1" x14ac:dyDescent="0.15">
      <c r="A713" s="36"/>
      <c r="B713" s="37" t="e">
        <f>SUMIF(#REF!,A713,#REF!)</f>
        <v>#REF!</v>
      </c>
      <c r="C713" s="37" t="e">
        <f>SUMIF(#REF!,A713,#REF!)</f>
        <v>#REF!</v>
      </c>
      <c r="D713" s="37" t="e">
        <f>SUMIF(#REF!,A713,#REF!)</f>
        <v>#REF!</v>
      </c>
      <c r="E713" s="37" t="e">
        <f>SUMIF(#REF!,A713,#REF!)</f>
        <v>#REF!</v>
      </c>
    </row>
    <row r="714" spans="1:5" ht="17.100000000000001" customHeight="1" x14ac:dyDescent="0.15">
      <c r="A714" s="36"/>
      <c r="B714" s="37" t="e">
        <f>SUMIF(#REF!,A714,#REF!)</f>
        <v>#REF!</v>
      </c>
      <c r="C714" s="37" t="e">
        <f>SUMIF(#REF!,A714,#REF!)</f>
        <v>#REF!</v>
      </c>
      <c r="D714" s="37" t="e">
        <f>SUMIF(#REF!,A714,#REF!)</f>
        <v>#REF!</v>
      </c>
      <c r="E714" s="37" t="e">
        <f>SUMIF(#REF!,A714,#REF!)</f>
        <v>#REF!</v>
      </c>
    </row>
    <row r="715" spans="1:5" ht="17.100000000000001" customHeight="1" x14ac:dyDescent="0.15">
      <c r="A715" s="36"/>
      <c r="B715" s="37" t="e">
        <f>SUMIF(#REF!,A715,#REF!)</f>
        <v>#REF!</v>
      </c>
      <c r="C715" s="37" t="e">
        <f>SUMIF(#REF!,A715,#REF!)</f>
        <v>#REF!</v>
      </c>
      <c r="D715" s="37" t="e">
        <f>SUMIF(#REF!,A715,#REF!)</f>
        <v>#REF!</v>
      </c>
      <c r="E715" s="37" t="e">
        <f>SUMIF(#REF!,A715,#REF!)</f>
        <v>#REF!</v>
      </c>
    </row>
    <row r="716" spans="1:5" ht="17.100000000000001" customHeight="1" x14ac:dyDescent="0.15">
      <c r="A716" s="36"/>
      <c r="B716" s="37" t="e">
        <f>SUMIF(#REF!,A716,#REF!)</f>
        <v>#REF!</v>
      </c>
      <c r="C716" s="37" t="e">
        <f>SUMIF(#REF!,A716,#REF!)</f>
        <v>#REF!</v>
      </c>
      <c r="D716" s="37" t="e">
        <f>SUMIF(#REF!,A716,#REF!)</f>
        <v>#REF!</v>
      </c>
      <c r="E716" s="37" t="e">
        <f>SUMIF(#REF!,A716,#REF!)</f>
        <v>#REF!</v>
      </c>
    </row>
    <row r="717" spans="1:5" ht="17.100000000000001" customHeight="1" x14ac:dyDescent="0.15">
      <c r="A717" s="36"/>
      <c r="B717" s="37" t="e">
        <f>SUMIF(#REF!,A717,#REF!)</f>
        <v>#REF!</v>
      </c>
      <c r="C717" s="37" t="e">
        <f>SUMIF(#REF!,A717,#REF!)</f>
        <v>#REF!</v>
      </c>
      <c r="D717" s="37" t="e">
        <f>SUMIF(#REF!,A717,#REF!)</f>
        <v>#REF!</v>
      </c>
      <c r="E717" s="37" t="e">
        <f>SUMIF(#REF!,A717,#REF!)</f>
        <v>#REF!</v>
      </c>
    </row>
    <row r="718" spans="1:5" ht="17.100000000000001" customHeight="1" x14ac:dyDescent="0.15">
      <c r="A718" s="36"/>
      <c r="B718" s="37" t="e">
        <f>SUMIF(#REF!,A718,#REF!)</f>
        <v>#REF!</v>
      </c>
      <c r="C718" s="37" t="e">
        <f>SUMIF(#REF!,A718,#REF!)</f>
        <v>#REF!</v>
      </c>
      <c r="D718" s="37" t="e">
        <f>SUMIF(#REF!,A718,#REF!)</f>
        <v>#REF!</v>
      </c>
      <c r="E718" s="37" t="e">
        <f>SUMIF(#REF!,A718,#REF!)</f>
        <v>#REF!</v>
      </c>
    </row>
    <row r="719" spans="1:5" ht="17.100000000000001" customHeight="1" x14ac:dyDescent="0.15">
      <c r="A719" s="36"/>
      <c r="B719" s="37" t="e">
        <f>SUMIF(#REF!,A719,#REF!)</f>
        <v>#REF!</v>
      </c>
      <c r="C719" s="37" t="e">
        <f>SUMIF(#REF!,A719,#REF!)</f>
        <v>#REF!</v>
      </c>
      <c r="D719" s="37" t="e">
        <f>SUMIF(#REF!,A719,#REF!)</f>
        <v>#REF!</v>
      </c>
      <c r="E719" s="37" t="e">
        <f>SUMIF(#REF!,A719,#REF!)</f>
        <v>#REF!</v>
      </c>
    </row>
    <row r="720" spans="1:5" ht="17.100000000000001" customHeight="1" x14ac:dyDescent="0.15">
      <c r="A720" s="36"/>
      <c r="B720" s="37" t="e">
        <f>SUMIF(#REF!,A720,#REF!)</f>
        <v>#REF!</v>
      </c>
      <c r="C720" s="37" t="e">
        <f>SUMIF(#REF!,A720,#REF!)</f>
        <v>#REF!</v>
      </c>
      <c r="D720" s="37" t="e">
        <f>SUMIF(#REF!,A720,#REF!)</f>
        <v>#REF!</v>
      </c>
      <c r="E720" s="37" t="e">
        <f>SUMIF(#REF!,A720,#REF!)</f>
        <v>#REF!</v>
      </c>
    </row>
    <row r="721" spans="1:5" ht="17.100000000000001" customHeight="1" x14ac:dyDescent="0.15">
      <c r="A721" s="36"/>
      <c r="B721" s="37" t="e">
        <f>SUMIF(#REF!,A721,#REF!)</f>
        <v>#REF!</v>
      </c>
      <c r="C721" s="37" t="e">
        <f>SUMIF(#REF!,A721,#REF!)</f>
        <v>#REF!</v>
      </c>
      <c r="D721" s="37" t="e">
        <f>SUMIF(#REF!,A721,#REF!)</f>
        <v>#REF!</v>
      </c>
      <c r="E721" s="37" t="e">
        <f>SUMIF(#REF!,A721,#REF!)</f>
        <v>#REF!</v>
      </c>
    </row>
    <row r="722" spans="1:5" ht="17.100000000000001" customHeight="1" x14ac:dyDescent="0.15">
      <c r="A722" s="36"/>
      <c r="B722" s="37" t="e">
        <f>SUMIF(#REF!,A722,#REF!)</f>
        <v>#REF!</v>
      </c>
      <c r="C722" s="37" t="e">
        <f>SUMIF(#REF!,A722,#REF!)</f>
        <v>#REF!</v>
      </c>
      <c r="D722" s="37" t="e">
        <f>SUMIF(#REF!,A722,#REF!)</f>
        <v>#REF!</v>
      </c>
      <c r="E722" s="37" t="e">
        <f>SUMIF(#REF!,A722,#REF!)</f>
        <v>#REF!</v>
      </c>
    </row>
    <row r="723" spans="1:5" ht="17.100000000000001" customHeight="1" x14ac:dyDescent="0.15">
      <c r="A723" s="36"/>
      <c r="B723" s="37" t="e">
        <f>SUMIF(#REF!,A723,#REF!)</f>
        <v>#REF!</v>
      </c>
      <c r="C723" s="37" t="e">
        <f>SUMIF(#REF!,A723,#REF!)</f>
        <v>#REF!</v>
      </c>
      <c r="D723" s="37" t="e">
        <f>SUMIF(#REF!,A723,#REF!)</f>
        <v>#REF!</v>
      </c>
      <c r="E723" s="37" t="e">
        <f>SUMIF(#REF!,A723,#REF!)</f>
        <v>#REF!</v>
      </c>
    </row>
    <row r="724" spans="1:5" ht="17.100000000000001" customHeight="1" x14ac:dyDescent="0.15">
      <c r="A724" s="36"/>
      <c r="B724" s="37" t="e">
        <f>SUMIF(#REF!,A724,#REF!)</f>
        <v>#REF!</v>
      </c>
      <c r="C724" s="37" t="e">
        <f>SUMIF(#REF!,A724,#REF!)</f>
        <v>#REF!</v>
      </c>
      <c r="D724" s="37" t="e">
        <f>SUMIF(#REF!,A724,#REF!)</f>
        <v>#REF!</v>
      </c>
      <c r="E724" s="37" t="e">
        <f>SUMIF(#REF!,A724,#REF!)</f>
        <v>#REF!</v>
      </c>
    </row>
    <row r="725" spans="1:5" ht="17.100000000000001" customHeight="1" x14ac:dyDescent="0.15">
      <c r="A725" s="36"/>
      <c r="B725" s="37" t="e">
        <f>SUMIF(#REF!,A725,#REF!)</f>
        <v>#REF!</v>
      </c>
      <c r="C725" s="37" t="e">
        <f>SUMIF(#REF!,A725,#REF!)</f>
        <v>#REF!</v>
      </c>
      <c r="D725" s="37" t="e">
        <f>SUMIF(#REF!,A725,#REF!)</f>
        <v>#REF!</v>
      </c>
      <c r="E725" s="37" t="e">
        <f>SUMIF(#REF!,A725,#REF!)</f>
        <v>#REF!</v>
      </c>
    </row>
    <row r="726" spans="1:5" ht="17.100000000000001" customHeight="1" x14ac:dyDescent="0.15">
      <c r="A726" s="36"/>
      <c r="B726" s="37" t="e">
        <f>SUMIF(#REF!,A726,#REF!)</f>
        <v>#REF!</v>
      </c>
      <c r="C726" s="37" t="e">
        <f>SUMIF(#REF!,A726,#REF!)</f>
        <v>#REF!</v>
      </c>
      <c r="D726" s="37" t="e">
        <f>SUMIF(#REF!,A726,#REF!)</f>
        <v>#REF!</v>
      </c>
      <c r="E726" s="37" t="e">
        <f>SUMIF(#REF!,A726,#REF!)</f>
        <v>#REF!</v>
      </c>
    </row>
    <row r="727" spans="1:5" ht="17.100000000000001" customHeight="1" x14ac:dyDescent="0.15">
      <c r="A727" s="36"/>
      <c r="B727" s="37" t="e">
        <f>SUMIF(#REF!,A727,#REF!)</f>
        <v>#REF!</v>
      </c>
      <c r="C727" s="37" t="e">
        <f>SUMIF(#REF!,A727,#REF!)</f>
        <v>#REF!</v>
      </c>
      <c r="D727" s="37" t="e">
        <f>SUMIF(#REF!,A727,#REF!)</f>
        <v>#REF!</v>
      </c>
      <c r="E727" s="37" t="e">
        <f>SUMIF(#REF!,A727,#REF!)</f>
        <v>#REF!</v>
      </c>
    </row>
    <row r="728" spans="1:5" ht="17.100000000000001" customHeight="1" x14ac:dyDescent="0.15">
      <c r="A728" s="36"/>
      <c r="B728" s="37" t="e">
        <f>SUMIF(#REF!,A728,#REF!)</f>
        <v>#REF!</v>
      </c>
      <c r="C728" s="37" t="e">
        <f>SUMIF(#REF!,A728,#REF!)</f>
        <v>#REF!</v>
      </c>
      <c r="D728" s="37" t="e">
        <f>SUMIF(#REF!,A728,#REF!)</f>
        <v>#REF!</v>
      </c>
      <c r="E728" s="37" t="e">
        <f>SUMIF(#REF!,A728,#REF!)</f>
        <v>#REF!</v>
      </c>
    </row>
    <row r="729" spans="1:5" ht="17.100000000000001" customHeight="1" x14ac:dyDescent="0.15">
      <c r="A729" s="36"/>
      <c r="B729" s="37" t="e">
        <f>SUMIF(#REF!,A729,#REF!)</f>
        <v>#REF!</v>
      </c>
      <c r="C729" s="37" t="e">
        <f>SUMIF(#REF!,A729,#REF!)</f>
        <v>#REF!</v>
      </c>
      <c r="D729" s="37" t="e">
        <f>SUMIF(#REF!,A729,#REF!)</f>
        <v>#REF!</v>
      </c>
      <c r="E729" s="37" t="e">
        <f>SUMIF(#REF!,A729,#REF!)</f>
        <v>#REF!</v>
      </c>
    </row>
    <row r="730" spans="1:5" ht="17.100000000000001" customHeight="1" x14ac:dyDescent="0.15">
      <c r="A730" s="36"/>
      <c r="B730" s="37" t="e">
        <f>SUMIF(#REF!,A730,#REF!)</f>
        <v>#REF!</v>
      </c>
      <c r="C730" s="37" t="e">
        <f>SUMIF(#REF!,A730,#REF!)</f>
        <v>#REF!</v>
      </c>
      <c r="D730" s="37" t="e">
        <f>SUMIF(#REF!,A730,#REF!)</f>
        <v>#REF!</v>
      </c>
      <c r="E730" s="37" t="e">
        <f>SUMIF(#REF!,A730,#REF!)</f>
        <v>#REF!</v>
      </c>
    </row>
    <row r="731" spans="1:5" ht="17.100000000000001" customHeight="1" x14ac:dyDescent="0.15">
      <c r="A731" s="36"/>
      <c r="B731" s="37" t="e">
        <f>SUMIF(#REF!,A731,#REF!)</f>
        <v>#REF!</v>
      </c>
      <c r="C731" s="37" t="e">
        <f>SUMIF(#REF!,A731,#REF!)</f>
        <v>#REF!</v>
      </c>
      <c r="D731" s="37" t="e">
        <f>SUMIF(#REF!,A731,#REF!)</f>
        <v>#REF!</v>
      </c>
      <c r="E731" s="37" t="e">
        <f>SUMIF(#REF!,A731,#REF!)</f>
        <v>#REF!</v>
      </c>
    </row>
    <row r="732" spans="1:5" ht="17.100000000000001" customHeight="1" x14ac:dyDescent="0.15">
      <c r="A732" s="36"/>
      <c r="B732" s="37" t="e">
        <f>SUMIF(#REF!,A732,#REF!)</f>
        <v>#REF!</v>
      </c>
      <c r="C732" s="37" t="e">
        <f>SUMIF(#REF!,A732,#REF!)</f>
        <v>#REF!</v>
      </c>
      <c r="D732" s="37" t="e">
        <f>SUMIF(#REF!,A732,#REF!)</f>
        <v>#REF!</v>
      </c>
      <c r="E732" s="37" t="e">
        <f>SUMIF(#REF!,A732,#REF!)</f>
        <v>#REF!</v>
      </c>
    </row>
    <row r="733" spans="1:5" ht="17.100000000000001" customHeight="1" x14ac:dyDescent="0.15">
      <c r="A733" s="36"/>
      <c r="B733" s="37" t="e">
        <f>SUMIF(#REF!,A733,#REF!)</f>
        <v>#REF!</v>
      </c>
      <c r="C733" s="37" t="e">
        <f>SUMIF(#REF!,A733,#REF!)</f>
        <v>#REF!</v>
      </c>
      <c r="D733" s="37" t="e">
        <f>SUMIF(#REF!,A733,#REF!)</f>
        <v>#REF!</v>
      </c>
      <c r="E733" s="37" t="e">
        <f>SUMIF(#REF!,A733,#REF!)</f>
        <v>#REF!</v>
      </c>
    </row>
    <row r="734" spans="1:5" ht="17.100000000000001" customHeight="1" x14ac:dyDescent="0.15">
      <c r="A734" s="36"/>
      <c r="B734" s="37" t="e">
        <f>SUMIF(#REF!,A734,#REF!)</f>
        <v>#REF!</v>
      </c>
      <c r="C734" s="37" t="e">
        <f>SUMIF(#REF!,A734,#REF!)</f>
        <v>#REF!</v>
      </c>
      <c r="D734" s="37" t="e">
        <f>SUMIF(#REF!,A734,#REF!)</f>
        <v>#REF!</v>
      </c>
      <c r="E734" s="37" t="e">
        <f>SUMIF(#REF!,A734,#REF!)</f>
        <v>#REF!</v>
      </c>
    </row>
    <row r="735" spans="1:5" ht="17.100000000000001" customHeight="1" x14ac:dyDescent="0.15">
      <c r="A735" s="36"/>
      <c r="B735" s="37" t="e">
        <f>SUMIF(#REF!,A735,#REF!)</f>
        <v>#REF!</v>
      </c>
      <c r="C735" s="37" t="e">
        <f>SUMIF(#REF!,A735,#REF!)</f>
        <v>#REF!</v>
      </c>
      <c r="D735" s="37" t="e">
        <f>SUMIF(#REF!,A735,#REF!)</f>
        <v>#REF!</v>
      </c>
      <c r="E735" s="37" t="e">
        <f>SUMIF(#REF!,A735,#REF!)</f>
        <v>#REF!</v>
      </c>
    </row>
    <row r="736" spans="1:5" ht="17.100000000000001" customHeight="1" x14ac:dyDescent="0.15">
      <c r="A736" s="36"/>
      <c r="B736" s="37" t="e">
        <f>SUMIF(#REF!,A736,#REF!)</f>
        <v>#REF!</v>
      </c>
      <c r="C736" s="37" t="e">
        <f>SUMIF(#REF!,A736,#REF!)</f>
        <v>#REF!</v>
      </c>
      <c r="D736" s="37" t="e">
        <f>SUMIF(#REF!,A736,#REF!)</f>
        <v>#REF!</v>
      </c>
      <c r="E736" s="37" t="e">
        <f>SUMIF(#REF!,A736,#REF!)</f>
        <v>#REF!</v>
      </c>
    </row>
    <row r="737" spans="1:5" ht="17.100000000000001" customHeight="1" x14ac:dyDescent="0.15">
      <c r="A737" s="36"/>
      <c r="B737" s="37" t="e">
        <f>SUMIF(#REF!,A737,#REF!)</f>
        <v>#REF!</v>
      </c>
      <c r="C737" s="37" t="e">
        <f>SUMIF(#REF!,A737,#REF!)</f>
        <v>#REF!</v>
      </c>
      <c r="D737" s="37" t="e">
        <f>SUMIF(#REF!,A737,#REF!)</f>
        <v>#REF!</v>
      </c>
      <c r="E737" s="37" t="e">
        <f>SUMIF(#REF!,A737,#REF!)</f>
        <v>#REF!</v>
      </c>
    </row>
    <row r="738" spans="1:5" ht="17.100000000000001" customHeight="1" x14ac:dyDescent="0.15">
      <c r="A738" s="36"/>
      <c r="B738" s="37" t="e">
        <f>SUMIF(#REF!,A738,#REF!)</f>
        <v>#REF!</v>
      </c>
      <c r="C738" s="37" t="e">
        <f>SUMIF(#REF!,A738,#REF!)</f>
        <v>#REF!</v>
      </c>
      <c r="D738" s="37" t="e">
        <f>SUMIF(#REF!,A738,#REF!)</f>
        <v>#REF!</v>
      </c>
      <c r="E738" s="37" t="e">
        <f>SUMIF(#REF!,A738,#REF!)</f>
        <v>#REF!</v>
      </c>
    </row>
    <row r="739" spans="1:5" ht="17.100000000000001" customHeight="1" x14ac:dyDescent="0.15">
      <c r="A739" s="36"/>
      <c r="B739" s="37" t="e">
        <f>SUMIF(#REF!,A739,#REF!)</f>
        <v>#REF!</v>
      </c>
      <c r="C739" s="37" t="e">
        <f>SUMIF(#REF!,A739,#REF!)</f>
        <v>#REF!</v>
      </c>
      <c r="D739" s="37" t="e">
        <f>SUMIF(#REF!,A739,#REF!)</f>
        <v>#REF!</v>
      </c>
      <c r="E739" s="37" t="e">
        <f>SUMIF(#REF!,A739,#REF!)</f>
        <v>#REF!</v>
      </c>
    </row>
    <row r="740" spans="1:5" ht="17.100000000000001" customHeight="1" x14ac:dyDescent="0.15">
      <c r="A740" s="36"/>
      <c r="B740" s="37" t="e">
        <f>SUMIF(#REF!,A740,#REF!)</f>
        <v>#REF!</v>
      </c>
      <c r="C740" s="37" t="e">
        <f>SUMIF(#REF!,A740,#REF!)</f>
        <v>#REF!</v>
      </c>
      <c r="D740" s="37" t="e">
        <f>SUMIF(#REF!,A740,#REF!)</f>
        <v>#REF!</v>
      </c>
      <c r="E740" s="37" t="e">
        <f>SUMIF(#REF!,A740,#REF!)</f>
        <v>#REF!</v>
      </c>
    </row>
    <row r="741" spans="1:5" ht="17.100000000000001" customHeight="1" x14ac:dyDescent="0.15">
      <c r="A741" s="36"/>
      <c r="B741" s="37" t="e">
        <f>SUMIF(#REF!,A741,#REF!)</f>
        <v>#REF!</v>
      </c>
      <c r="C741" s="37" t="e">
        <f>SUMIF(#REF!,A741,#REF!)</f>
        <v>#REF!</v>
      </c>
      <c r="D741" s="37" t="e">
        <f>SUMIF(#REF!,A741,#REF!)</f>
        <v>#REF!</v>
      </c>
      <c r="E741" s="37" t="e">
        <f>SUMIF(#REF!,A741,#REF!)</f>
        <v>#REF!</v>
      </c>
    </row>
    <row r="742" spans="1:5" ht="17.100000000000001" customHeight="1" x14ac:dyDescent="0.15">
      <c r="A742" s="36"/>
      <c r="B742" s="37" t="e">
        <f>SUMIF(#REF!,A742,#REF!)</f>
        <v>#REF!</v>
      </c>
      <c r="C742" s="37" t="e">
        <f>SUMIF(#REF!,A742,#REF!)</f>
        <v>#REF!</v>
      </c>
      <c r="D742" s="37" t="e">
        <f>SUMIF(#REF!,A742,#REF!)</f>
        <v>#REF!</v>
      </c>
      <c r="E742" s="37" t="e">
        <f>SUMIF(#REF!,A742,#REF!)</f>
        <v>#REF!</v>
      </c>
    </row>
    <row r="743" spans="1:5" ht="17.100000000000001" customHeight="1" x14ac:dyDescent="0.15">
      <c r="A743" s="36"/>
      <c r="B743" s="37" t="e">
        <f>SUMIF(#REF!,A743,#REF!)</f>
        <v>#REF!</v>
      </c>
      <c r="C743" s="37" t="e">
        <f>SUMIF(#REF!,A743,#REF!)</f>
        <v>#REF!</v>
      </c>
      <c r="D743" s="37" t="e">
        <f>SUMIF(#REF!,A743,#REF!)</f>
        <v>#REF!</v>
      </c>
      <c r="E743" s="37" t="e">
        <f>SUMIF(#REF!,A743,#REF!)</f>
        <v>#REF!</v>
      </c>
    </row>
    <row r="744" spans="1:5" ht="17.100000000000001" customHeight="1" x14ac:dyDescent="0.15">
      <c r="A744" s="36"/>
      <c r="B744" s="37" t="e">
        <f>SUMIF(#REF!,A744,#REF!)</f>
        <v>#REF!</v>
      </c>
      <c r="C744" s="37" t="e">
        <f>SUMIF(#REF!,A744,#REF!)</f>
        <v>#REF!</v>
      </c>
      <c r="D744" s="37" t="e">
        <f>SUMIF(#REF!,A744,#REF!)</f>
        <v>#REF!</v>
      </c>
      <c r="E744" s="37" t="e">
        <f>SUMIF(#REF!,A744,#REF!)</f>
        <v>#REF!</v>
      </c>
    </row>
    <row r="745" spans="1:5" ht="17.100000000000001" customHeight="1" x14ac:dyDescent="0.15">
      <c r="A745" s="36"/>
      <c r="B745" s="37" t="e">
        <f>SUMIF(#REF!,A745,#REF!)</f>
        <v>#REF!</v>
      </c>
      <c r="C745" s="37" t="e">
        <f>SUMIF(#REF!,A745,#REF!)</f>
        <v>#REF!</v>
      </c>
      <c r="D745" s="37" t="e">
        <f>SUMIF(#REF!,A745,#REF!)</f>
        <v>#REF!</v>
      </c>
      <c r="E745" s="37" t="e">
        <f>SUMIF(#REF!,A745,#REF!)</f>
        <v>#REF!</v>
      </c>
    </row>
    <row r="746" spans="1:5" ht="17.100000000000001" customHeight="1" x14ac:dyDescent="0.15">
      <c r="A746" s="36"/>
      <c r="B746" s="37" t="e">
        <f>SUMIF(#REF!,A746,#REF!)</f>
        <v>#REF!</v>
      </c>
      <c r="C746" s="37" t="e">
        <f>SUMIF(#REF!,A746,#REF!)</f>
        <v>#REF!</v>
      </c>
      <c r="D746" s="37" t="e">
        <f>SUMIF(#REF!,A746,#REF!)</f>
        <v>#REF!</v>
      </c>
      <c r="E746" s="37" t="e">
        <f>SUMIF(#REF!,A746,#REF!)</f>
        <v>#REF!</v>
      </c>
    </row>
    <row r="747" spans="1:5" ht="17.100000000000001" customHeight="1" x14ac:dyDescent="0.15">
      <c r="A747" s="36"/>
      <c r="B747" s="37" t="e">
        <f>SUMIF(#REF!,A747,#REF!)</f>
        <v>#REF!</v>
      </c>
      <c r="C747" s="37" t="e">
        <f>SUMIF(#REF!,A747,#REF!)</f>
        <v>#REF!</v>
      </c>
      <c r="D747" s="37" t="e">
        <f>SUMIF(#REF!,A747,#REF!)</f>
        <v>#REF!</v>
      </c>
      <c r="E747" s="37" t="e">
        <f>SUMIF(#REF!,A747,#REF!)</f>
        <v>#REF!</v>
      </c>
    </row>
    <row r="748" spans="1:5" ht="17.100000000000001" customHeight="1" x14ac:dyDescent="0.15">
      <c r="A748" s="36"/>
      <c r="B748" s="37" t="e">
        <f>SUMIF(#REF!,A748,#REF!)</f>
        <v>#REF!</v>
      </c>
      <c r="C748" s="37" t="e">
        <f>SUMIF(#REF!,A748,#REF!)</f>
        <v>#REF!</v>
      </c>
      <c r="D748" s="37" t="e">
        <f>SUMIF(#REF!,A748,#REF!)</f>
        <v>#REF!</v>
      </c>
      <c r="E748" s="37" t="e">
        <f>SUMIF(#REF!,A748,#REF!)</f>
        <v>#REF!</v>
      </c>
    </row>
    <row r="749" spans="1:5" ht="17.100000000000001" customHeight="1" x14ac:dyDescent="0.15">
      <c r="A749" s="36"/>
      <c r="B749" s="37" t="e">
        <f>SUMIF(#REF!,A749,#REF!)</f>
        <v>#REF!</v>
      </c>
      <c r="C749" s="37" t="e">
        <f>SUMIF(#REF!,A749,#REF!)</f>
        <v>#REF!</v>
      </c>
      <c r="D749" s="37" t="e">
        <f>SUMIF(#REF!,A749,#REF!)</f>
        <v>#REF!</v>
      </c>
      <c r="E749" s="37" t="e">
        <f>SUMIF(#REF!,A749,#REF!)</f>
        <v>#REF!</v>
      </c>
    </row>
    <row r="750" spans="1:5" ht="17.100000000000001" customHeight="1" x14ac:dyDescent="0.15">
      <c r="A750" s="36"/>
      <c r="B750" s="37" t="e">
        <f>SUMIF(#REF!,A750,#REF!)</f>
        <v>#REF!</v>
      </c>
      <c r="C750" s="37" t="e">
        <f>SUMIF(#REF!,A750,#REF!)</f>
        <v>#REF!</v>
      </c>
      <c r="D750" s="37" t="e">
        <f>SUMIF(#REF!,A750,#REF!)</f>
        <v>#REF!</v>
      </c>
      <c r="E750" s="37" t="e">
        <f>SUMIF(#REF!,A750,#REF!)</f>
        <v>#REF!</v>
      </c>
    </row>
    <row r="751" spans="1:5" ht="17.100000000000001" customHeight="1" x14ac:dyDescent="0.15">
      <c r="A751" s="36"/>
      <c r="B751" s="37" t="e">
        <f>SUMIF(#REF!,A751,#REF!)</f>
        <v>#REF!</v>
      </c>
      <c r="C751" s="37" t="e">
        <f>SUMIF(#REF!,A751,#REF!)</f>
        <v>#REF!</v>
      </c>
      <c r="D751" s="37" t="e">
        <f>SUMIF(#REF!,A751,#REF!)</f>
        <v>#REF!</v>
      </c>
      <c r="E751" s="37" t="e">
        <f>SUMIF(#REF!,A751,#REF!)</f>
        <v>#REF!</v>
      </c>
    </row>
    <row r="752" spans="1:5" ht="17.100000000000001" customHeight="1" x14ac:dyDescent="0.15">
      <c r="A752" s="36"/>
      <c r="B752" s="37" t="e">
        <f>SUMIF(#REF!,A752,#REF!)</f>
        <v>#REF!</v>
      </c>
      <c r="C752" s="37" t="e">
        <f>SUMIF(#REF!,A752,#REF!)</f>
        <v>#REF!</v>
      </c>
      <c r="D752" s="37" t="e">
        <f>SUMIF(#REF!,A752,#REF!)</f>
        <v>#REF!</v>
      </c>
      <c r="E752" s="37" t="e">
        <f>SUMIF(#REF!,A752,#REF!)</f>
        <v>#REF!</v>
      </c>
    </row>
    <row r="753" spans="1:5" ht="17.100000000000001" customHeight="1" x14ac:dyDescent="0.15">
      <c r="A753" s="36"/>
      <c r="B753" s="37" t="e">
        <f>SUMIF(#REF!,A753,#REF!)</f>
        <v>#REF!</v>
      </c>
      <c r="C753" s="37" t="e">
        <f>SUMIF(#REF!,A753,#REF!)</f>
        <v>#REF!</v>
      </c>
      <c r="D753" s="37" t="e">
        <f>SUMIF(#REF!,A753,#REF!)</f>
        <v>#REF!</v>
      </c>
      <c r="E753" s="37" t="e">
        <f>SUMIF(#REF!,A753,#REF!)</f>
        <v>#REF!</v>
      </c>
    </row>
    <row r="754" spans="1:5" ht="17.100000000000001" customHeight="1" x14ac:dyDescent="0.15">
      <c r="A754" s="36"/>
      <c r="B754" s="37" t="e">
        <f>SUMIF(#REF!,A754,#REF!)</f>
        <v>#REF!</v>
      </c>
      <c r="C754" s="37" t="e">
        <f>SUMIF(#REF!,A754,#REF!)</f>
        <v>#REF!</v>
      </c>
      <c r="D754" s="37" t="e">
        <f>SUMIF(#REF!,A754,#REF!)</f>
        <v>#REF!</v>
      </c>
      <c r="E754" s="37" t="e">
        <f>SUMIF(#REF!,A754,#REF!)</f>
        <v>#REF!</v>
      </c>
    </row>
    <row r="755" spans="1:5" ht="17.100000000000001" customHeight="1" x14ac:dyDescent="0.15">
      <c r="A755" s="36"/>
      <c r="B755" s="37" t="e">
        <f>SUMIF(#REF!,A755,#REF!)</f>
        <v>#REF!</v>
      </c>
      <c r="C755" s="37" t="e">
        <f>SUMIF(#REF!,A755,#REF!)</f>
        <v>#REF!</v>
      </c>
      <c r="D755" s="37" t="e">
        <f>SUMIF(#REF!,A755,#REF!)</f>
        <v>#REF!</v>
      </c>
      <c r="E755" s="37" t="e">
        <f>SUMIF(#REF!,A755,#REF!)</f>
        <v>#REF!</v>
      </c>
    </row>
    <row r="756" spans="1:5" ht="17.100000000000001" customHeight="1" x14ac:dyDescent="0.15">
      <c r="A756" s="36"/>
      <c r="B756" s="37" t="e">
        <f>SUMIF(#REF!,A756,#REF!)</f>
        <v>#REF!</v>
      </c>
      <c r="C756" s="37" t="e">
        <f>SUMIF(#REF!,A756,#REF!)</f>
        <v>#REF!</v>
      </c>
      <c r="D756" s="37" t="e">
        <f>SUMIF(#REF!,A756,#REF!)</f>
        <v>#REF!</v>
      </c>
      <c r="E756" s="37" t="e">
        <f>SUMIF(#REF!,A756,#REF!)</f>
        <v>#REF!</v>
      </c>
    </row>
    <row r="757" spans="1:5" ht="17.100000000000001" customHeight="1" x14ac:dyDescent="0.15">
      <c r="A757" s="36"/>
      <c r="B757" s="37" t="e">
        <f>SUMIF(#REF!,A757,#REF!)</f>
        <v>#REF!</v>
      </c>
      <c r="C757" s="37" t="e">
        <f>SUMIF(#REF!,A757,#REF!)</f>
        <v>#REF!</v>
      </c>
      <c r="D757" s="37" t="e">
        <f>SUMIF(#REF!,A757,#REF!)</f>
        <v>#REF!</v>
      </c>
      <c r="E757" s="37" t="e">
        <f>SUMIF(#REF!,A757,#REF!)</f>
        <v>#REF!</v>
      </c>
    </row>
    <row r="758" spans="1:5" ht="17.100000000000001" customHeight="1" x14ac:dyDescent="0.15">
      <c r="A758" s="36"/>
      <c r="B758" s="37" t="e">
        <f>SUMIF(#REF!,A758,#REF!)</f>
        <v>#REF!</v>
      </c>
      <c r="C758" s="37" t="e">
        <f>SUMIF(#REF!,A758,#REF!)</f>
        <v>#REF!</v>
      </c>
      <c r="D758" s="37" t="e">
        <f>SUMIF(#REF!,A758,#REF!)</f>
        <v>#REF!</v>
      </c>
      <c r="E758" s="37" t="e">
        <f>SUMIF(#REF!,A758,#REF!)</f>
        <v>#REF!</v>
      </c>
    </row>
    <row r="759" spans="1:5" ht="17.100000000000001" customHeight="1" x14ac:dyDescent="0.15">
      <c r="A759" s="36"/>
      <c r="B759" s="37" t="e">
        <f>SUMIF(#REF!,A759,#REF!)</f>
        <v>#REF!</v>
      </c>
      <c r="C759" s="37" t="e">
        <f>SUMIF(#REF!,A759,#REF!)</f>
        <v>#REF!</v>
      </c>
      <c r="D759" s="37" t="e">
        <f>SUMIF(#REF!,A759,#REF!)</f>
        <v>#REF!</v>
      </c>
      <c r="E759" s="37" t="e">
        <f>SUMIF(#REF!,A759,#REF!)</f>
        <v>#REF!</v>
      </c>
    </row>
    <row r="760" spans="1:5" ht="17.100000000000001" customHeight="1" x14ac:dyDescent="0.15">
      <c r="A760" s="36"/>
      <c r="B760" s="37" t="e">
        <f>SUMIF(#REF!,A760,#REF!)</f>
        <v>#REF!</v>
      </c>
      <c r="C760" s="37" t="e">
        <f>SUMIF(#REF!,A760,#REF!)</f>
        <v>#REF!</v>
      </c>
      <c r="D760" s="37" t="e">
        <f>SUMIF(#REF!,A760,#REF!)</f>
        <v>#REF!</v>
      </c>
      <c r="E760" s="37" t="e">
        <f>SUMIF(#REF!,A760,#REF!)</f>
        <v>#REF!</v>
      </c>
    </row>
    <row r="761" spans="1:5" ht="17.100000000000001" customHeight="1" x14ac:dyDescent="0.15">
      <c r="A761" s="36"/>
      <c r="B761" s="37" t="e">
        <f>SUMIF(#REF!,A761,#REF!)</f>
        <v>#REF!</v>
      </c>
      <c r="C761" s="37" t="e">
        <f>SUMIF(#REF!,A761,#REF!)</f>
        <v>#REF!</v>
      </c>
      <c r="D761" s="37" t="e">
        <f>SUMIF(#REF!,A761,#REF!)</f>
        <v>#REF!</v>
      </c>
      <c r="E761" s="37" t="e">
        <f>SUMIF(#REF!,A761,#REF!)</f>
        <v>#REF!</v>
      </c>
    </row>
    <row r="762" spans="1:5" ht="17.100000000000001" customHeight="1" x14ac:dyDescent="0.15">
      <c r="A762" s="36"/>
      <c r="B762" s="37" t="e">
        <f>SUMIF(#REF!,A762,#REF!)</f>
        <v>#REF!</v>
      </c>
      <c r="C762" s="37" t="e">
        <f>SUMIF(#REF!,A762,#REF!)</f>
        <v>#REF!</v>
      </c>
      <c r="D762" s="37" t="e">
        <f>SUMIF(#REF!,A762,#REF!)</f>
        <v>#REF!</v>
      </c>
      <c r="E762" s="37" t="e">
        <f>SUMIF(#REF!,A762,#REF!)</f>
        <v>#REF!</v>
      </c>
    </row>
    <row r="763" spans="1:5" ht="17.100000000000001" customHeight="1" x14ac:dyDescent="0.15">
      <c r="A763" s="36"/>
      <c r="B763" s="37" t="e">
        <f>SUMIF(#REF!,A763,#REF!)</f>
        <v>#REF!</v>
      </c>
      <c r="C763" s="37" t="e">
        <f>SUMIF(#REF!,A763,#REF!)</f>
        <v>#REF!</v>
      </c>
      <c r="D763" s="37" t="e">
        <f>SUMIF(#REF!,A763,#REF!)</f>
        <v>#REF!</v>
      </c>
      <c r="E763" s="37" t="e">
        <f>SUMIF(#REF!,A763,#REF!)</f>
        <v>#REF!</v>
      </c>
    </row>
    <row r="764" spans="1:5" ht="17.100000000000001" customHeight="1" x14ac:dyDescent="0.15">
      <c r="A764" s="36"/>
      <c r="B764" s="37" t="e">
        <f>SUMIF(#REF!,A764,#REF!)</f>
        <v>#REF!</v>
      </c>
      <c r="C764" s="37" t="e">
        <f>SUMIF(#REF!,A764,#REF!)</f>
        <v>#REF!</v>
      </c>
      <c r="D764" s="37" t="e">
        <f>SUMIF(#REF!,A764,#REF!)</f>
        <v>#REF!</v>
      </c>
      <c r="E764" s="37" t="e">
        <f>SUMIF(#REF!,A764,#REF!)</f>
        <v>#REF!</v>
      </c>
    </row>
    <row r="765" spans="1:5" ht="17.100000000000001" customHeight="1" x14ac:dyDescent="0.15">
      <c r="A765" s="36"/>
      <c r="B765" s="37" t="e">
        <f>SUMIF(#REF!,A765,#REF!)</f>
        <v>#REF!</v>
      </c>
      <c r="C765" s="37" t="e">
        <f>SUMIF(#REF!,A765,#REF!)</f>
        <v>#REF!</v>
      </c>
      <c r="D765" s="37" t="e">
        <f>SUMIF(#REF!,A765,#REF!)</f>
        <v>#REF!</v>
      </c>
      <c r="E765" s="37" t="e">
        <f>SUMIF(#REF!,A765,#REF!)</f>
        <v>#REF!</v>
      </c>
    </row>
    <row r="766" spans="1:5" ht="17.100000000000001" customHeight="1" x14ac:dyDescent="0.15">
      <c r="A766" s="36"/>
      <c r="B766" s="37" t="e">
        <f>SUMIF(#REF!,A766,#REF!)</f>
        <v>#REF!</v>
      </c>
      <c r="C766" s="37" t="e">
        <f>SUMIF(#REF!,A766,#REF!)</f>
        <v>#REF!</v>
      </c>
      <c r="D766" s="37" t="e">
        <f>SUMIF(#REF!,A766,#REF!)</f>
        <v>#REF!</v>
      </c>
      <c r="E766" s="37" t="e">
        <f>SUMIF(#REF!,A766,#REF!)</f>
        <v>#REF!</v>
      </c>
    </row>
    <row r="767" spans="1:5" ht="17.100000000000001" customHeight="1" x14ac:dyDescent="0.15">
      <c r="A767" s="36"/>
      <c r="B767" s="37" t="e">
        <f>SUMIF(#REF!,A767,#REF!)</f>
        <v>#REF!</v>
      </c>
      <c r="C767" s="37" t="e">
        <f>SUMIF(#REF!,A767,#REF!)</f>
        <v>#REF!</v>
      </c>
      <c r="D767" s="37" t="e">
        <f>SUMIF(#REF!,A767,#REF!)</f>
        <v>#REF!</v>
      </c>
      <c r="E767" s="37" t="e">
        <f>SUMIF(#REF!,A767,#REF!)</f>
        <v>#REF!</v>
      </c>
    </row>
    <row r="768" spans="1:5" ht="17.100000000000001" customHeight="1" x14ac:dyDescent="0.15">
      <c r="A768" s="36"/>
      <c r="B768" s="37" t="e">
        <f>SUMIF(#REF!,A768,#REF!)</f>
        <v>#REF!</v>
      </c>
      <c r="C768" s="37" t="e">
        <f>SUMIF(#REF!,A768,#REF!)</f>
        <v>#REF!</v>
      </c>
      <c r="D768" s="37" t="e">
        <f>SUMIF(#REF!,A768,#REF!)</f>
        <v>#REF!</v>
      </c>
      <c r="E768" s="37" t="e">
        <f>SUMIF(#REF!,A768,#REF!)</f>
        <v>#REF!</v>
      </c>
    </row>
    <row r="769" spans="1:5" ht="17.100000000000001" customHeight="1" x14ac:dyDescent="0.15">
      <c r="A769" s="36"/>
      <c r="B769" s="37" t="e">
        <f>SUMIF(#REF!,A769,#REF!)</f>
        <v>#REF!</v>
      </c>
      <c r="C769" s="37" t="e">
        <f>SUMIF(#REF!,A769,#REF!)</f>
        <v>#REF!</v>
      </c>
      <c r="D769" s="37" t="e">
        <f>SUMIF(#REF!,A769,#REF!)</f>
        <v>#REF!</v>
      </c>
      <c r="E769" s="37" t="e">
        <f>SUMIF(#REF!,A769,#REF!)</f>
        <v>#REF!</v>
      </c>
    </row>
    <row r="770" spans="1:5" ht="17.100000000000001" customHeight="1" x14ac:dyDescent="0.15">
      <c r="A770" s="36"/>
      <c r="B770" s="37" t="e">
        <f>SUMIF(#REF!,A770,#REF!)</f>
        <v>#REF!</v>
      </c>
      <c r="C770" s="37" t="e">
        <f>SUMIF(#REF!,A770,#REF!)</f>
        <v>#REF!</v>
      </c>
      <c r="D770" s="37" t="e">
        <f>SUMIF(#REF!,A770,#REF!)</f>
        <v>#REF!</v>
      </c>
      <c r="E770" s="37" t="e">
        <f>SUMIF(#REF!,A770,#REF!)</f>
        <v>#REF!</v>
      </c>
    </row>
    <row r="771" spans="1:5" ht="17.100000000000001" customHeight="1" x14ac:dyDescent="0.15">
      <c r="A771" s="36"/>
      <c r="B771" s="37" t="e">
        <f>SUMIF(#REF!,A771,#REF!)</f>
        <v>#REF!</v>
      </c>
      <c r="C771" s="37" t="e">
        <f>SUMIF(#REF!,A771,#REF!)</f>
        <v>#REF!</v>
      </c>
      <c r="D771" s="37" t="e">
        <f>SUMIF(#REF!,A771,#REF!)</f>
        <v>#REF!</v>
      </c>
      <c r="E771" s="37" t="e">
        <f>SUMIF(#REF!,A771,#REF!)</f>
        <v>#REF!</v>
      </c>
    </row>
    <row r="772" spans="1:5" ht="17.100000000000001" customHeight="1" x14ac:dyDescent="0.15">
      <c r="A772" s="36"/>
      <c r="B772" s="37" t="e">
        <f>SUMIF(#REF!,A772,#REF!)</f>
        <v>#REF!</v>
      </c>
      <c r="C772" s="37" t="e">
        <f>SUMIF(#REF!,A772,#REF!)</f>
        <v>#REF!</v>
      </c>
      <c r="D772" s="37" t="e">
        <f>SUMIF(#REF!,A772,#REF!)</f>
        <v>#REF!</v>
      </c>
      <c r="E772" s="37" t="e">
        <f>SUMIF(#REF!,A772,#REF!)</f>
        <v>#REF!</v>
      </c>
    </row>
    <row r="773" spans="1:5" ht="17.100000000000001" customHeight="1" x14ac:dyDescent="0.15">
      <c r="A773" s="36"/>
      <c r="B773" s="37" t="e">
        <f>SUMIF(#REF!,A773,#REF!)</f>
        <v>#REF!</v>
      </c>
      <c r="C773" s="37" t="e">
        <f>SUMIF(#REF!,A773,#REF!)</f>
        <v>#REF!</v>
      </c>
      <c r="D773" s="37" t="e">
        <f>SUMIF(#REF!,A773,#REF!)</f>
        <v>#REF!</v>
      </c>
      <c r="E773" s="37" t="e">
        <f>SUMIF(#REF!,A773,#REF!)</f>
        <v>#REF!</v>
      </c>
    </row>
    <row r="774" spans="1:5" ht="17.100000000000001" customHeight="1" x14ac:dyDescent="0.15">
      <c r="A774" s="36"/>
      <c r="B774" s="37" t="e">
        <f>SUMIF(#REF!,A774,#REF!)</f>
        <v>#REF!</v>
      </c>
      <c r="C774" s="37" t="e">
        <f>SUMIF(#REF!,A774,#REF!)</f>
        <v>#REF!</v>
      </c>
      <c r="D774" s="37" t="e">
        <f>SUMIF(#REF!,A774,#REF!)</f>
        <v>#REF!</v>
      </c>
      <c r="E774" s="37" t="e">
        <f>SUMIF(#REF!,A774,#REF!)</f>
        <v>#REF!</v>
      </c>
    </row>
    <row r="775" spans="1:5" ht="17.100000000000001" customHeight="1" x14ac:dyDescent="0.15">
      <c r="A775" s="36"/>
      <c r="B775" s="37" t="e">
        <f>SUMIF(#REF!,A775,#REF!)</f>
        <v>#REF!</v>
      </c>
      <c r="C775" s="37" t="e">
        <f>SUMIF(#REF!,A775,#REF!)</f>
        <v>#REF!</v>
      </c>
      <c r="D775" s="37" t="e">
        <f>SUMIF(#REF!,A775,#REF!)</f>
        <v>#REF!</v>
      </c>
      <c r="E775" s="37" t="e">
        <f>SUMIF(#REF!,A775,#REF!)</f>
        <v>#REF!</v>
      </c>
    </row>
    <row r="776" spans="1:5" ht="17.100000000000001" customHeight="1" x14ac:dyDescent="0.15">
      <c r="A776" s="36"/>
      <c r="B776" s="37" t="e">
        <f>SUMIF(#REF!,A776,#REF!)</f>
        <v>#REF!</v>
      </c>
      <c r="C776" s="37" t="e">
        <f>SUMIF(#REF!,A776,#REF!)</f>
        <v>#REF!</v>
      </c>
      <c r="D776" s="37" t="e">
        <f>SUMIF(#REF!,A776,#REF!)</f>
        <v>#REF!</v>
      </c>
      <c r="E776" s="37" t="e">
        <f>SUMIF(#REF!,A776,#REF!)</f>
        <v>#REF!</v>
      </c>
    </row>
    <row r="777" spans="1:5" ht="17.100000000000001" customHeight="1" x14ac:dyDescent="0.15">
      <c r="A777" s="36"/>
      <c r="B777" s="37" t="e">
        <f>SUMIF(#REF!,A777,#REF!)</f>
        <v>#REF!</v>
      </c>
      <c r="C777" s="37" t="e">
        <f>SUMIF(#REF!,A777,#REF!)</f>
        <v>#REF!</v>
      </c>
      <c r="D777" s="37" t="e">
        <f>SUMIF(#REF!,A777,#REF!)</f>
        <v>#REF!</v>
      </c>
      <c r="E777" s="37" t="e">
        <f>SUMIF(#REF!,A777,#REF!)</f>
        <v>#REF!</v>
      </c>
    </row>
    <row r="778" spans="1:5" ht="17.100000000000001" customHeight="1" x14ac:dyDescent="0.15">
      <c r="A778" s="36"/>
      <c r="B778" s="37" t="e">
        <f>SUMIF(#REF!,A778,#REF!)</f>
        <v>#REF!</v>
      </c>
      <c r="C778" s="37" t="e">
        <f>SUMIF(#REF!,A778,#REF!)</f>
        <v>#REF!</v>
      </c>
      <c r="D778" s="37" t="e">
        <f>SUMIF(#REF!,A778,#REF!)</f>
        <v>#REF!</v>
      </c>
      <c r="E778" s="37" t="e">
        <f>SUMIF(#REF!,A778,#REF!)</f>
        <v>#REF!</v>
      </c>
    </row>
    <row r="779" spans="1:5" ht="17.100000000000001" customHeight="1" x14ac:dyDescent="0.15">
      <c r="A779" s="36"/>
      <c r="B779" s="37" t="e">
        <f>SUMIF(#REF!,A779,#REF!)</f>
        <v>#REF!</v>
      </c>
      <c r="C779" s="37" t="e">
        <f>SUMIF(#REF!,A779,#REF!)</f>
        <v>#REF!</v>
      </c>
      <c r="D779" s="37" t="e">
        <f>SUMIF(#REF!,A779,#REF!)</f>
        <v>#REF!</v>
      </c>
      <c r="E779" s="37" t="e">
        <f>SUMIF(#REF!,A779,#REF!)</f>
        <v>#REF!</v>
      </c>
    </row>
    <row r="780" spans="1:5" ht="17.100000000000001" customHeight="1" x14ac:dyDescent="0.15">
      <c r="A780" s="36"/>
      <c r="B780" s="37" t="e">
        <f>SUMIF(#REF!,A780,#REF!)</f>
        <v>#REF!</v>
      </c>
      <c r="C780" s="37" t="e">
        <f>SUMIF(#REF!,A780,#REF!)</f>
        <v>#REF!</v>
      </c>
      <c r="D780" s="37" t="e">
        <f>SUMIF(#REF!,A780,#REF!)</f>
        <v>#REF!</v>
      </c>
      <c r="E780" s="37" t="e">
        <f>SUMIF(#REF!,A780,#REF!)</f>
        <v>#REF!</v>
      </c>
    </row>
    <row r="781" spans="1:5" ht="17.100000000000001" customHeight="1" x14ac:dyDescent="0.15">
      <c r="A781" s="36"/>
      <c r="B781" s="37" t="e">
        <f>SUMIF(#REF!,A781,#REF!)</f>
        <v>#REF!</v>
      </c>
      <c r="C781" s="37" t="e">
        <f>SUMIF(#REF!,A781,#REF!)</f>
        <v>#REF!</v>
      </c>
      <c r="D781" s="37" t="e">
        <f>SUMIF(#REF!,A781,#REF!)</f>
        <v>#REF!</v>
      </c>
      <c r="E781" s="37" t="e">
        <f>SUMIF(#REF!,A781,#REF!)</f>
        <v>#REF!</v>
      </c>
    </row>
    <row r="782" spans="1:5" ht="17.100000000000001" customHeight="1" x14ac:dyDescent="0.15">
      <c r="A782" s="36"/>
      <c r="B782" s="37" t="e">
        <f>SUMIF(#REF!,A782,#REF!)</f>
        <v>#REF!</v>
      </c>
      <c r="C782" s="37" t="e">
        <f>SUMIF(#REF!,A782,#REF!)</f>
        <v>#REF!</v>
      </c>
      <c r="D782" s="37" t="e">
        <f>SUMIF(#REF!,A782,#REF!)</f>
        <v>#REF!</v>
      </c>
      <c r="E782" s="37" t="e">
        <f>SUMIF(#REF!,A782,#REF!)</f>
        <v>#REF!</v>
      </c>
    </row>
    <row r="783" spans="1:5" ht="17.100000000000001" customHeight="1" x14ac:dyDescent="0.15">
      <c r="A783" s="36"/>
      <c r="B783" s="37" t="e">
        <f>SUMIF(#REF!,A783,#REF!)</f>
        <v>#REF!</v>
      </c>
      <c r="C783" s="37" t="e">
        <f>SUMIF(#REF!,A783,#REF!)</f>
        <v>#REF!</v>
      </c>
      <c r="D783" s="37" t="e">
        <f>SUMIF(#REF!,A783,#REF!)</f>
        <v>#REF!</v>
      </c>
      <c r="E783" s="37" t="e">
        <f>SUMIF(#REF!,A783,#REF!)</f>
        <v>#REF!</v>
      </c>
    </row>
    <row r="784" spans="1:5" ht="17.100000000000001" customHeight="1" x14ac:dyDescent="0.15">
      <c r="A784" s="36"/>
      <c r="B784" s="37" t="e">
        <f>SUMIF(#REF!,A784,#REF!)</f>
        <v>#REF!</v>
      </c>
      <c r="C784" s="37" t="e">
        <f>SUMIF(#REF!,A784,#REF!)</f>
        <v>#REF!</v>
      </c>
      <c r="D784" s="37" t="e">
        <f>SUMIF(#REF!,A784,#REF!)</f>
        <v>#REF!</v>
      </c>
      <c r="E784" s="37" t="e">
        <f>SUMIF(#REF!,A784,#REF!)</f>
        <v>#REF!</v>
      </c>
    </row>
    <row r="785" spans="1:5" ht="17.100000000000001" customHeight="1" x14ac:dyDescent="0.15">
      <c r="A785" s="36"/>
      <c r="B785" s="37" t="e">
        <f>SUMIF(#REF!,A785,#REF!)</f>
        <v>#REF!</v>
      </c>
      <c r="C785" s="37" t="e">
        <f>SUMIF(#REF!,A785,#REF!)</f>
        <v>#REF!</v>
      </c>
      <c r="D785" s="37" t="e">
        <f>SUMIF(#REF!,A785,#REF!)</f>
        <v>#REF!</v>
      </c>
      <c r="E785" s="37" t="e">
        <f>SUMIF(#REF!,A785,#REF!)</f>
        <v>#REF!</v>
      </c>
    </row>
    <row r="786" spans="1:5" ht="17.100000000000001" customHeight="1" x14ac:dyDescent="0.15">
      <c r="A786" s="36"/>
      <c r="B786" s="37" t="e">
        <f>SUMIF(#REF!,A786,#REF!)</f>
        <v>#REF!</v>
      </c>
      <c r="C786" s="37" t="e">
        <f>SUMIF(#REF!,A786,#REF!)</f>
        <v>#REF!</v>
      </c>
      <c r="D786" s="37" t="e">
        <f>SUMIF(#REF!,A786,#REF!)</f>
        <v>#REF!</v>
      </c>
      <c r="E786" s="37" t="e">
        <f>SUMIF(#REF!,A786,#REF!)</f>
        <v>#REF!</v>
      </c>
    </row>
    <row r="787" spans="1:5" ht="17.100000000000001" customHeight="1" x14ac:dyDescent="0.15">
      <c r="A787" s="36"/>
      <c r="B787" s="37" t="e">
        <f>SUMIF(#REF!,A787,#REF!)</f>
        <v>#REF!</v>
      </c>
      <c r="C787" s="37" t="e">
        <f>SUMIF(#REF!,A787,#REF!)</f>
        <v>#REF!</v>
      </c>
      <c r="D787" s="37" t="e">
        <f>SUMIF(#REF!,A787,#REF!)</f>
        <v>#REF!</v>
      </c>
      <c r="E787" s="37" t="e">
        <f>SUMIF(#REF!,A787,#REF!)</f>
        <v>#REF!</v>
      </c>
    </row>
    <row r="788" spans="1:5" ht="17.100000000000001" customHeight="1" x14ac:dyDescent="0.15">
      <c r="A788" s="36"/>
      <c r="B788" s="37" t="e">
        <f>SUMIF(#REF!,A788,#REF!)</f>
        <v>#REF!</v>
      </c>
      <c r="C788" s="37" t="e">
        <f>SUMIF(#REF!,A788,#REF!)</f>
        <v>#REF!</v>
      </c>
      <c r="D788" s="37" t="e">
        <f>SUMIF(#REF!,A788,#REF!)</f>
        <v>#REF!</v>
      </c>
      <c r="E788" s="37" t="e">
        <f>SUMIF(#REF!,A788,#REF!)</f>
        <v>#REF!</v>
      </c>
    </row>
    <row r="789" spans="1:5" ht="17.100000000000001" customHeight="1" x14ac:dyDescent="0.15">
      <c r="A789" s="36"/>
      <c r="B789" s="37" t="e">
        <f>SUMIF(#REF!,A789,#REF!)</f>
        <v>#REF!</v>
      </c>
      <c r="C789" s="37" t="e">
        <f>SUMIF(#REF!,A789,#REF!)</f>
        <v>#REF!</v>
      </c>
      <c r="D789" s="37" t="e">
        <f>SUMIF(#REF!,A789,#REF!)</f>
        <v>#REF!</v>
      </c>
      <c r="E789" s="37" t="e">
        <f>SUMIF(#REF!,A789,#REF!)</f>
        <v>#REF!</v>
      </c>
    </row>
    <row r="790" spans="1:5" ht="17.100000000000001" customHeight="1" x14ac:dyDescent="0.15">
      <c r="A790" s="36"/>
      <c r="B790" s="37" t="e">
        <f>SUMIF(#REF!,A790,#REF!)</f>
        <v>#REF!</v>
      </c>
      <c r="C790" s="37" t="e">
        <f>SUMIF(#REF!,A790,#REF!)</f>
        <v>#REF!</v>
      </c>
      <c r="D790" s="37" t="e">
        <f>SUMIF(#REF!,A790,#REF!)</f>
        <v>#REF!</v>
      </c>
      <c r="E790" s="37" t="e">
        <f>SUMIF(#REF!,A790,#REF!)</f>
        <v>#REF!</v>
      </c>
    </row>
    <row r="791" spans="1:5" ht="17.100000000000001" customHeight="1" x14ac:dyDescent="0.15">
      <c r="A791" s="36"/>
      <c r="B791" s="37" t="e">
        <f>SUMIF(#REF!,A791,#REF!)</f>
        <v>#REF!</v>
      </c>
      <c r="C791" s="37" t="e">
        <f>SUMIF(#REF!,A791,#REF!)</f>
        <v>#REF!</v>
      </c>
      <c r="D791" s="37" t="e">
        <f>SUMIF(#REF!,A791,#REF!)</f>
        <v>#REF!</v>
      </c>
      <c r="E791" s="37" t="e">
        <f>SUMIF(#REF!,A791,#REF!)</f>
        <v>#REF!</v>
      </c>
    </row>
    <row r="792" spans="1:5" ht="17.100000000000001" customHeight="1" x14ac:dyDescent="0.15">
      <c r="A792" s="36"/>
      <c r="B792" s="37" t="e">
        <f>SUMIF(#REF!,A792,#REF!)</f>
        <v>#REF!</v>
      </c>
      <c r="C792" s="37" t="e">
        <f>SUMIF(#REF!,A792,#REF!)</f>
        <v>#REF!</v>
      </c>
      <c r="D792" s="37" t="e">
        <f>SUMIF(#REF!,A792,#REF!)</f>
        <v>#REF!</v>
      </c>
      <c r="E792" s="37" t="e">
        <f>SUMIF(#REF!,A792,#REF!)</f>
        <v>#REF!</v>
      </c>
    </row>
    <row r="793" spans="1:5" ht="17.100000000000001" customHeight="1" x14ac:dyDescent="0.15">
      <c r="A793" s="36"/>
      <c r="B793" s="37" t="e">
        <f>SUMIF(#REF!,A793,#REF!)</f>
        <v>#REF!</v>
      </c>
      <c r="C793" s="37" t="e">
        <f>SUMIF(#REF!,A793,#REF!)</f>
        <v>#REF!</v>
      </c>
      <c r="D793" s="37" t="e">
        <f>SUMIF(#REF!,A793,#REF!)</f>
        <v>#REF!</v>
      </c>
      <c r="E793" s="37" t="e">
        <f>SUMIF(#REF!,A793,#REF!)</f>
        <v>#REF!</v>
      </c>
    </row>
    <row r="794" spans="1:5" ht="17.100000000000001" customHeight="1" x14ac:dyDescent="0.15">
      <c r="A794" s="36"/>
      <c r="B794" s="37" t="e">
        <f>SUMIF(#REF!,A794,#REF!)</f>
        <v>#REF!</v>
      </c>
      <c r="C794" s="37" t="e">
        <f>SUMIF(#REF!,A794,#REF!)</f>
        <v>#REF!</v>
      </c>
      <c r="D794" s="37" t="e">
        <f>SUMIF(#REF!,A794,#REF!)</f>
        <v>#REF!</v>
      </c>
      <c r="E794" s="37" t="e">
        <f>SUMIF(#REF!,A794,#REF!)</f>
        <v>#REF!</v>
      </c>
    </row>
    <row r="795" spans="1:5" ht="17.100000000000001" customHeight="1" x14ac:dyDescent="0.15">
      <c r="A795" s="36"/>
      <c r="B795" s="37" t="e">
        <f>SUMIF(#REF!,A795,#REF!)</f>
        <v>#REF!</v>
      </c>
      <c r="C795" s="37" t="e">
        <f>SUMIF(#REF!,A795,#REF!)</f>
        <v>#REF!</v>
      </c>
      <c r="D795" s="37" t="e">
        <f>SUMIF(#REF!,A795,#REF!)</f>
        <v>#REF!</v>
      </c>
      <c r="E795" s="37" t="e">
        <f>SUMIF(#REF!,A795,#REF!)</f>
        <v>#REF!</v>
      </c>
    </row>
    <row r="796" spans="1:5" ht="17.100000000000001" customHeight="1" x14ac:dyDescent="0.15">
      <c r="A796" s="36"/>
      <c r="B796" s="37" t="e">
        <f>SUMIF(#REF!,A796,#REF!)</f>
        <v>#REF!</v>
      </c>
      <c r="C796" s="37" t="e">
        <f>SUMIF(#REF!,A796,#REF!)</f>
        <v>#REF!</v>
      </c>
      <c r="D796" s="37" t="e">
        <f>SUMIF(#REF!,A796,#REF!)</f>
        <v>#REF!</v>
      </c>
      <c r="E796" s="37" t="e">
        <f>SUMIF(#REF!,A796,#REF!)</f>
        <v>#REF!</v>
      </c>
    </row>
    <row r="797" spans="1:5" ht="17.100000000000001" customHeight="1" x14ac:dyDescent="0.15">
      <c r="A797" s="36"/>
      <c r="B797" s="37" t="e">
        <f>SUMIF(#REF!,A797,#REF!)</f>
        <v>#REF!</v>
      </c>
      <c r="C797" s="37" t="e">
        <f>SUMIF(#REF!,A797,#REF!)</f>
        <v>#REF!</v>
      </c>
      <c r="D797" s="37" t="e">
        <f>SUMIF(#REF!,A797,#REF!)</f>
        <v>#REF!</v>
      </c>
      <c r="E797" s="37" t="e">
        <f>SUMIF(#REF!,A797,#REF!)</f>
        <v>#REF!</v>
      </c>
    </row>
    <row r="798" spans="1:5" ht="17.100000000000001" customHeight="1" x14ac:dyDescent="0.15">
      <c r="A798" s="36"/>
      <c r="B798" s="37" t="e">
        <f>SUMIF(#REF!,A798,#REF!)</f>
        <v>#REF!</v>
      </c>
      <c r="C798" s="37" t="e">
        <f>SUMIF(#REF!,A798,#REF!)</f>
        <v>#REF!</v>
      </c>
      <c r="D798" s="37" t="e">
        <f>SUMIF(#REF!,A798,#REF!)</f>
        <v>#REF!</v>
      </c>
      <c r="E798" s="37" t="e">
        <f>SUMIF(#REF!,A798,#REF!)</f>
        <v>#REF!</v>
      </c>
    </row>
    <row r="799" spans="1:5" ht="17.100000000000001" customHeight="1" x14ac:dyDescent="0.15">
      <c r="A799" s="36"/>
      <c r="B799" s="37" t="e">
        <f>SUMIF(#REF!,A799,#REF!)</f>
        <v>#REF!</v>
      </c>
      <c r="C799" s="37" t="e">
        <f>SUMIF(#REF!,A799,#REF!)</f>
        <v>#REF!</v>
      </c>
      <c r="D799" s="37" t="e">
        <f>SUMIF(#REF!,A799,#REF!)</f>
        <v>#REF!</v>
      </c>
      <c r="E799" s="37" t="e">
        <f>SUMIF(#REF!,A799,#REF!)</f>
        <v>#REF!</v>
      </c>
    </row>
    <row r="800" spans="1:5" ht="17.100000000000001" customHeight="1" x14ac:dyDescent="0.15">
      <c r="A800" s="36"/>
      <c r="B800" s="37" t="e">
        <f>SUMIF(#REF!,A800,#REF!)</f>
        <v>#REF!</v>
      </c>
      <c r="C800" s="37" t="e">
        <f>SUMIF(#REF!,A800,#REF!)</f>
        <v>#REF!</v>
      </c>
      <c r="D800" s="37" t="e">
        <f>SUMIF(#REF!,A800,#REF!)</f>
        <v>#REF!</v>
      </c>
      <c r="E800" s="37" t="e">
        <f>SUMIF(#REF!,A800,#REF!)</f>
        <v>#REF!</v>
      </c>
    </row>
    <row r="801" spans="1:5" ht="17.100000000000001" customHeight="1" x14ac:dyDescent="0.15">
      <c r="A801" s="36"/>
      <c r="B801" s="37" t="e">
        <f>SUMIF(#REF!,A801,#REF!)</f>
        <v>#REF!</v>
      </c>
      <c r="C801" s="37" t="e">
        <f>SUMIF(#REF!,A801,#REF!)</f>
        <v>#REF!</v>
      </c>
      <c r="D801" s="37" t="e">
        <f>SUMIF(#REF!,A801,#REF!)</f>
        <v>#REF!</v>
      </c>
      <c r="E801" s="37" t="e">
        <f>SUMIF(#REF!,A801,#REF!)</f>
        <v>#REF!</v>
      </c>
    </row>
    <row r="802" spans="1:5" ht="17.100000000000001" customHeight="1" x14ac:dyDescent="0.15">
      <c r="A802" s="36"/>
      <c r="B802" s="37" t="e">
        <f>SUMIF(#REF!,A802,#REF!)</f>
        <v>#REF!</v>
      </c>
      <c r="C802" s="37" t="e">
        <f>SUMIF(#REF!,A802,#REF!)</f>
        <v>#REF!</v>
      </c>
      <c r="D802" s="37" t="e">
        <f>SUMIF(#REF!,A802,#REF!)</f>
        <v>#REF!</v>
      </c>
      <c r="E802" s="37" t="e">
        <f>SUMIF(#REF!,A802,#REF!)</f>
        <v>#REF!</v>
      </c>
    </row>
    <row r="803" spans="1:5" ht="17.100000000000001" customHeight="1" x14ac:dyDescent="0.15">
      <c r="A803" s="36"/>
      <c r="B803" s="37" t="e">
        <f>SUMIF(#REF!,A803,#REF!)</f>
        <v>#REF!</v>
      </c>
      <c r="C803" s="37" t="e">
        <f>SUMIF(#REF!,A803,#REF!)</f>
        <v>#REF!</v>
      </c>
      <c r="D803" s="37" t="e">
        <f>SUMIF(#REF!,A803,#REF!)</f>
        <v>#REF!</v>
      </c>
      <c r="E803" s="37" t="e">
        <f>SUMIF(#REF!,A803,#REF!)</f>
        <v>#REF!</v>
      </c>
    </row>
    <row r="804" spans="1:5" ht="17.100000000000001" customHeight="1" x14ac:dyDescent="0.15">
      <c r="A804" s="36"/>
      <c r="B804" s="37" t="e">
        <f>SUMIF(#REF!,A804,#REF!)</f>
        <v>#REF!</v>
      </c>
      <c r="C804" s="37" t="e">
        <f>SUMIF(#REF!,A804,#REF!)</f>
        <v>#REF!</v>
      </c>
      <c r="D804" s="37" t="e">
        <f>SUMIF(#REF!,A804,#REF!)</f>
        <v>#REF!</v>
      </c>
      <c r="E804" s="37" t="e">
        <f>SUMIF(#REF!,A804,#REF!)</f>
        <v>#REF!</v>
      </c>
    </row>
    <row r="805" spans="1:5" ht="17.100000000000001" customHeight="1" x14ac:dyDescent="0.15">
      <c r="A805" s="36"/>
      <c r="B805" s="37" t="e">
        <f>SUMIF(#REF!,A805,#REF!)</f>
        <v>#REF!</v>
      </c>
      <c r="C805" s="37" t="e">
        <f>SUMIF(#REF!,A805,#REF!)</f>
        <v>#REF!</v>
      </c>
      <c r="D805" s="37" t="e">
        <f>SUMIF(#REF!,A805,#REF!)</f>
        <v>#REF!</v>
      </c>
      <c r="E805" s="37" t="e">
        <f>SUMIF(#REF!,A805,#REF!)</f>
        <v>#REF!</v>
      </c>
    </row>
    <row r="806" spans="1:5" ht="17.100000000000001" customHeight="1" x14ac:dyDescent="0.15">
      <c r="A806" s="36"/>
      <c r="B806" s="37" t="e">
        <f>SUMIF(#REF!,A806,#REF!)</f>
        <v>#REF!</v>
      </c>
      <c r="C806" s="37" t="e">
        <f>SUMIF(#REF!,A806,#REF!)</f>
        <v>#REF!</v>
      </c>
      <c r="D806" s="37" t="e">
        <f>SUMIF(#REF!,A806,#REF!)</f>
        <v>#REF!</v>
      </c>
      <c r="E806" s="37" t="e">
        <f>SUMIF(#REF!,A806,#REF!)</f>
        <v>#REF!</v>
      </c>
    </row>
    <row r="807" spans="1:5" ht="17.100000000000001" customHeight="1" x14ac:dyDescent="0.15">
      <c r="A807" s="36"/>
      <c r="B807" s="37" t="e">
        <f>SUMIF(#REF!,A807,#REF!)</f>
        <v>#REF!</v>
      </c>
      <c r="C807" s="37" t="e">
        <f>SUMIF(#REF!,A807,#REF!)</f>
        <v>#REF!</v>
      </c>
      <c r="D807" s="37" t="e">
        <f>SUMIF(#REF!,A807,#REF!)</f>
        <v>#REF!</v>
      </c>
      <c r="E807" s="37" t="e">
        <f>SUMIF(#REF!,A807,#REF!)</f>
        <v>#REF!</v>
      </c>
    </row>
    <row r="808" spans="1:5" ht="17.100000000000001" customHeight="1" x14ac:dyDescent="0.15">
      <c r="A808" s="36"/>
      <c r="B808" s="37" t="e">
        <f>SUMIF(#REF!,A808,#REF!)</f>
        <v>#REF!</v>
      </c>
      <c r="C808" s="37" t="e">
        <f>SUMIF(#REF!,A808,#REF!)</f>
        <v>#REF!</v>
      </c>
      <c r="D808" s="37" t="e">
        <f>SUMIF(#REF!,A808,#REF!)</f>
        <v>#REF!</v>
      </c>
      <c r="E808" s="37" t="e">
        <f>SUMIF(#REF!,A808,#REF!)</f>
        <v>#REF!</v>
      </c>
    </row>
    <row r="809" spans="1:5" ht="17.100000000000001" customHeight="1" x14ac:dyDescent="0.15">
      <c r="A809" s="36"/>
      <c r="B809" s="37" t="e">
        <f>SUMIF(#REF!,A809,#REF!)</f>
        <v>#REF!</v>
      </c>
      <c r="C809" s="37" t="e">
        <f>SUMIF(#REF!,A809,#REF!)</f>
        <v>#REF!</v>
      </c>
      <c r="D809" s="37" t="e">
        <f>SUMIF(#REF!,A809,#REF!)</f>
        <v>#REF!</v>
      </c>
      <c r="E809" s="37" t="e">
        <f>SUMIF(#REF!,A809,#REF!)</f>
        <v>#REF!</v>
      </c>
    </row>
    <row r="810" spans="1:5" ht="17.100000000000001" customHeight="1" x14ac:dyDescent="0.15">
      <c r="A810" s="36"/>
      <c r="B810" s="37" t="e">
        <f>SUMIF(#REF!,A810,#REF!)</f>
        <v>#REF!</v>
      </c>
      <c r="C810" s="37" t="e">
        <f>SUMIF(#REF!,A810,#REF!)</f>
        <v>#REF!</v>
      </c>
      <c r="D810" s="37" t="e">
        <f>SUMIF(#REF!,A810,#REF!)</f>
        <v>#REF!</v>
      </c>
      <c r="E810" s="37" t="e">
        <f>SUMIF(#REF!,A810,#REF!)</f>
        <v>#REF!</v>
      </c>
    </row>
    <row r="811" spans="1:5" ht="17.100000000000001" customHeight="1" x14ac:dyDescent="0.15">
      <c r="A811" s="36"/>
      <c r="B811" s="37" t="e">
        <f>SUMIF(#REF!,A811,#REF!)</f>
        <v>#REF!</v>
      </c>
      <c r="C811" s="37" t="e">
        <f>SUMIF(#REF!,A811,#REF!)</f>
        <v>#REF!</v>
      </c>
      <c r="D811" s="37" t="e">
        <f>SUMIF(#REF!,A811,#REF!)</f>
        <v>#REF!</v>
      </c>
      <c r="E811" s="37" t="e">
        <f>SUMIF(#REF!,A811,#REF!)</f>
        <v>#REF!</v>
      </c>
    </row>
    <row r="812" spans="1:5" ht="17.100000000000001" customHeight="1" x14ac:dyDescent="0.15">
      <c r="A812" s="36"/>
      <c r="B812" s="37" t="e">
        <f>SUMIF(#REF!,A812,#REF!)</f>
        <v>#REF!</v>
      </c>
      <c r="C812" s="37" t="e">
        <f>SUMIF(#REF!,A812,#REF!)</f>
        <v>#REF!</v>
      </c>
      <c r="D812" s="37" t="e">
        <f>SUMIF(#REF!,A812,#REF!)</f>
        <v>#REF!</v>
      </c>
      <c r="E812" s="37" t="e">
        <f>SUMIF(#REF!,A812,#REF!)</f>
        <v>#REF!</v>
      </c>
    </row>
    <row r="813" spans="1:5" ht="17.100000000000001" customHeight="1" x14ac:dyDescent="0.15">
      <c r="A813" s="36"/>
      <c r="B813" s="37" t="e">
        <f>SUMIF(#REF!,A813,#REF!)</f>
        <v>#REF!</v>
      </c>
      <c r="C813" s="37" t="e">
        <f>SUMIF(#REF!,A813,#REF!)</f>
        <v>#REF!</v>
      </c>
      <c r="D813" s="37" t="e">
        <f>SUMIF(#REF!,A813,#REF!)</f>
        <v>#REF!</v>
      </c>
      <c r="E813" s="37" t="e">
        <f>SUMIF(#REF!,A813,#REF!)</f>
        <v>#REF!</v>
      </c>
    </row>
    <row r="814" spans="1:5" ht="17.100000000000001" customHeight="1" x14ac:dyDescent="0.15">
      <c r="A814" s="36"/>
      <c r="B814" s="37" t="e">
        <f>SUMIF(#REF!,A814,#REF!)</f>
        <v>#REF!</v>
      </c>
      <c r="C814" s="37" t="e">
        <f>SUMIF(#REF!,A814,#REF!)</f>
        <v>#REF!</v>
      </c>
      <c r="D814" s="37" t="e">
        <f>SUMIF(#REF!,A814,#REF!)</f>
        <v>#REF!</v>
      </c>
      <c r="E814" s="37" t="e">
        <f>SUMIF(#REF!,A814,#REF!)</f>
        <v>#REF!</v>
      </c>
    </row>
    <row r="815" spans="1:5" ht="17.100000000000001" customHeight="1" x14ac:dyDescent="0.15">
      <c r="A815" s="36"/>
      <c r="B815" s="37" t="e">
        <f>SUMIF(#REF!,A815,#REF!)</f>
        <v>#REF!</v>
      </c>
      <c r="C815" s="37" t="e">
        <f>SUMIF(#REF!,A815,#REF!)</f>
        <v>#REF!</v>
      </c>
      <c r="D815" s="37" t="e">
        <f>SUMIF(#REF!,A815,#REF!)</f>
        <v>#REF!</v>
      </c>
      <c r="E815" s="37" t="e">
        <f>SUMIF(#REF!,A815,#REF!)</f>
        <v>#REF!</v>
      </c>
    </row>
    <row r="816" spans="1:5" ht="17.100000000000001" customHeight="1" x14ac:dyDescent="0.15">
      <c r="A816" s="36"/>
      <c r="B816" s="37" t="e">
        <f>SUMIF(#REF!,A816,#REF!)</f>
        <v>#REF!</v>
      </c>
      <c r="C816" s="37" t="e">
        <f>SUMIF(#REF!,A816,#REF!)</f>
        <v>#REF!</v>
      </c>
      <c r="D816" s="37" t="e">
        <f>SUMIF(#REF!,A816,#REF!)</f>
        <v>#REF!</v>
      </c>
      <c r="E816" s="37" t="e">
        <f>SUMIF(#REF!,A816,#REF!)</f>
        <v>#REF!</v>
      </c>
    </row>
    <row r="817" spans="1:5" ht="17.100000000000001" customHeight="1" x14ac:dyDescent="0.15">
      <c r="A817" s="36"/>
      <c r="B817" s="37" t="e">
        <f>SUMIF(#REF!,A817,#REF!)</f>
        <v>#REF!</v>
      </c>
      <c r="C817" s="37" t="e">
        <f>SUMIF(#REF!,A817,#REF!)</f>
        <v>#REF!</v>
      </c>
      <c r="D817" s="37" t="e">
        <f>SUMIF(#REF!,A817,#REF!)</f>
        <v>#REF!</v>
      </c>
      <c r="E817" s="37" t="e">
        <f>SUMIF(#REF!,A817,#REF!)</f>
        <v>#REF!</v>
      </c>
    </row>
    <row r="818" spans="1:5" ht="17.100000000000001" customHeight="1" x14ac:dyDescent="0.15">
      <c r="A818" s="36"/>
      <c r="B818" s="37" t="e">
        <f>SUMIF(#REF!,A818,#REF!)</f>
        <v>#REF!</v>
      </c>
      <c r="C818" s="37" t="e">
        <f>SUMIF(#REF!,A818,#REF!)</f>
        <v>#REF!</v>
      </c>
      <c r="D818" s="37" t="e">
        <f>SUMIF(#REF!,A818,#REF!)</f>
        <v>#REF!</v>
      </c>
      <c r="E818" s="37" t="e">
        <f>SUMIF(#REF!,A818,#REF!)</f>
        <v>#REF!</v>
      </c>
    </row>
    <row r="819" spans="1:5" ht="17.100000000000001" customHeight="1" x14ac:dyDescent="0.15">
      <c r="A819" s="36"/>
      <c r="B819" s="37" t="e">
        <f>SUMIF(#REF!,A819,#REF!)</f>
        <v>#REF!</v>
      </c>
      <c r="C819" s="37" t="e">
        <f>SUMIF(#REF!,A819,#REF!)</f>
        <v>#REF!</v>
      </c>
      <c r="D819" s="37" t="e">
        <f>SUMIF(#REF!,A819,#REF!)</f>
        <v>#REF!</v>
      </c>
      <c r="E819" s="37" t="e">
        <f>SUMIF(#REF!,A819,#REF!)</f>
        <v>#REF!</v>
      </c>
    </row>
    <row r="820" spans="1:5" ht="17.100000000000001" customHeight="1" x14ac:dyDescent="0.15">
      <c r="A820" s="36"/>
      <c r="B820" s="37" t="e">
        <f>SUMIF(#REF!,A820,#REF!)</f>
        <v>#REF!</v>
      </c>
      <c r="C820" s="37" t="e">
        <f>SUMIF(#REF!,A820,#REF!)</f>
        <v>#REF!</v>
      </c>
      <c r="D820" s="37" t="e">
        <f>SUMIF(#REF!,A820,#REF!)</f>
        <v>#REF!</v>
      </c>
      <c r="E820" s="37" t="e">
        <f>SUMIF(#REF!,A820,#REF!)</f>
        <v>#REF!</v>
      </c>
    </row>
    <row r="821" spans="1:5" ht="17.100000000000001" customHeight="1" x14ac:dyDescent="0.15">
      <c r="A821" s="36"/>
      <c r="B821" s="37" t="e">
        <f>SUMIF(#REF!,A821,#REF!)</f>
        <v>#REF!</v>
      </c>
      <c r="C821" s="37" t="e">
        <f>SUMIF(#REF!,A821,#REF!)</f>
        <v>#REF!</v>
      </c>
      <c r="D821" s="37" t="e">
        <f>SUMIF(#REF!,A821,#REF!)</f>
        <v>#REF!</v>
      </c>
      <c r="E821" s="37" t="e">
        <f>SUMIF(#REF!,A821,#REF!)</f>
        <v>#REF!</v>
      </c>
    </row>
    <row r="822" spans="1:5" ht="17.100000000000001" customHeight="1" x14ac:dyDescent="0.15">
      <c r="A822" s="36"/>
      <c r="B822" s="37" t="e">
        <f>SUMIF(#REF!,A822,#REF!)</f>
        <v>#REF!</v>
      </c>
      <c r="C822" s="37" t="e">
        <f>SUMIF(#REF!,A822,#REF!)</f>
        <v>#REF!</v>
      </c>
      <c r="D822" s="37" t="e">
        <f>SUMIF(#REF!,A822,#REF!)</f>
        <v>#REF!</v>
      </c>
      <c r="E822" s="37" t="e">
        <f>SUMIF(#REF!,A822,#REF!)</f>
        <v>#REF!</v>
      </c>
    </row>
    <row r="823" spans="1:5" ht="17.100000000000001" customHeight="1" x14ac:dyDescent="0.15">
      <c r="A823" s="36"/>
      <c r="B823" s="37" t="e">
        <f>SUMIF(#REF!,A823,#REF!)</f>
        <v>#REF!</v>
      </c>
      <c r="C823" s="37" t="e">
        <f>SUMIF(#REF!,A823,#REF!)</f>
        <v>#REF!</v>
      </c>
      <c r="D823" s="37" t="e">
        <f>SUMIF(#REF!,A823,#REF!)</f>
        <v>#REF!</v>
      </c>
      <c r="E823" s="37" t="e">
        <f>SUMIF(#REF!,A823,#REF!)</f>
        <v>#REF!</v>
      </c>
    </row>
    <row r="824" spans="1:5" ht="17.100000000000001" customHeight="1" x14ac:dyDescent="0.15">
      <c r="A824" s="36"/>
      <c r="B824" s="37" t="e">
        <f>SUMIF(#REF!,A824,#REF!)</f>
        <v>#REF!</v>
      </c>
      <c r="C824" s="37" t="e">
        <f>SUMIF(#REF!,A824,#REF!)</f>
        <v>#REF!</v>
      </c>
      <c r="D824" s="37" t="e">
        <f>SUMIF(#REF!,A824,#REF!)</f>
        <v>#REF!</v>
      </c>
      <c r="E824" s="37" t="e">
        <f>SUMIF(#REF!,A824,#REF!)</f>
        <v>#REF!</v>
      </c>
    </row>
    <row r="825" spans="1:5" ht="17.100000000000001" customHeight="1" x14ac:dyDescent="0.15">
      <c r="A825" s="36"/>
      <c r="B825" s="37" t="e">
        <f>SUMIF(#REF!,A825,#REF!)</f>
        <v>#REF!</v>
      </c>
      <c r="C825" s="37" t="e">
        <f>SUMIF(#REF!,A825,#REF!)</f>
        <v>#REF!</v>
      </c>
      <c r="D825" s="37" t="e">
        <f>SUMIF(#REF!,A825,#REF!)</f>
        <v>#REF!</v>
      </c>
      <c r="E825" s="37" t="e">
        <f>SUMIF(#REF!,A825,#REF!)</f>
        <v>#REF!</v>
      </c>
    </row>
    <row r="826" spans="1:5" ht="17.100000000000001" customHeight="1" x14ac:dyDescent="0.15">
      <c r="A826" s="36"/>
      <c r="B826" s="37" t="e">
        <f>SUMIF(#REF!,A826,#REF!)</f>
        <v>#REF!</v>
      </c>
      <c r="C826" s="37" t="e">
        <f>SUMIF(#REF!,A826,#REF!)</f>
        <v>#REF!</v>
      </c>
      <c r="D826" s="37" t="e">
        <f>SUMIF(#REF!,A826,#REF!)</f>
        <v>#REF!</v>
      </c>
      <c r="E826" s="37" t="e">
        <f>SUMIF(#REF!,A826,#REF!)</f>
        <v>#REF!</v>
      </c>
    </row>
    <row r="827" spans="1:5" ht="17.100000000000001" customHeight="1" x14ac:dyDescent="0.15">
      <c r="A827" s="36"/>
      <c r="B827" s="37" t="e">
        <f>SUMIF(#REF!,A827,#REF!)</f>
        <v>#REF!</v>
      </c>
      <c r="C827" s="37" t="e">
        <f>SUMIF(#REF!,A827,#REF!)</f>
        <v>#REF!</v>
      </c>
      <c r="D827" s="37" t="e">
        <f>SUMIF(#REF!,A827,#REF!)</f>
        <v>#REF!</v>
      </c>
      <c r="E827" s="37" t="e">
        <f>SUMIF(#REF!,A827,#REF!)</f>
        <v>#REF!</v>
      </c>
    </row>
    <row r="828" spans="1:5" ht="17.100000000000001" customHeight="1" x14ac:dyDescent="0.15">
      <c r="A828" s="36"/>
      <c r="B828" s="37" t="e">
        <f>SUMIF(#REF!,A828,#REF!)</f>
        <v>#REF!</v>
      </c>
      <c r="C828" s="37" t="e">
        <f>SUMIF(#REF!,A828,#REF!)</f>
        <v>#REF!</v>
      </c>
      <c r="D828" s="37" t="e">
        <f>SUMIF(#REF!,A828,#REF!)</f>
        <v>#REF!</v>
      </c>
      <c r="E828" s="37" t="e">
        <f>SUMIF(#REF!,A828,#REF!)</f>
        <v>#REF!</v>
      </c>
    </row>
    <row r="829" spans="1:5" ht="17.100000000000001" customHeight="1" x14ac:dyDescent="0.15">
      <c r="A829" s="36"/>
      <c r="B829" s="37" t="e">
        <f>SUMIF(#REF!,A829,#REF!)</f>
        <v>#REF!</v>
      </c>
      <c r="C829" s="37" t="e">
        <f>SUMIF(#REF!,A829,#REF!)</f>
        <v>#REF!</v>
      </c>
      <c r="D829" s="37" t="e">
        <f>SUMIF(#REF!,A829,#REF!)</f>
        <v>#REF!</v>
      </c>
      <c r="E829" s="37" t="e">
        <f>SUMIF(#REF!,A829,#REF!)</f>
        <v>#REF!</v>
      </c>
    </row>
    <row r="830" spans="1:5" ht="17.100000000000001" customHeight="1" x14ac:dyDescent="0.15">
      <c r="A830" s="36"/>
      <c r="B830" s="37" t="e">
        <f>SUMIF(#REF!,A830,#REF!)</f>
        <v>#REF!</v>
      </c>
      <c r="C830" s="37" t="e">
        <f>SUMIF(#REF!,A830,#REF!)</f>
        <v>#REF!</v>
      </c>
      <c r="D830" s="37" t="e">
        <f>SUMIF(#REF!,A830,#REF!)</f>
        <v>#REF!</v>
      </c>
      <c r="E830" s="37" t="e">
        <f>SUMIF(#REF!,A830,#REF!)</f>
        <v>#REF!</v>
      </c>
    </row>
    <row r="831" spans="1:5" ht="17.100000000000001" customHeight="1" x14ac:dyDescent="0.15">
      <c r="A831" s="36"/>
      <c r="B831" s="37" t="e">
        <f>SUMIF(#REF!,A831,#REF!)</f>
        <v>#REF!</v>
      </c>
      <c r="C831" s="37" t="e">
        <f>SUMIF(#REF!,A831,#REF!)</f>
        <v>#REF!</v>
      </c>
      <c r="D831" s="37" t="e">
        <f>SUMIF(#REF!,A831,#REF!)</f>
        <v>#REF!</v>
      </c>
      <c r="E831" s="37" t="e">
        <f>SUMIF(#REF!,A831,#REF!)</f>
        <v>#REF!</v>
      </c>
    </row>
    <row r="832" spans="1:5" ht="17.100000000000001" customHeight="1" x14ac:dyDescent="0.15">
      <c r="A832" s="36"/>
      <c r="B832" s="37" t="e">
        <f>SUMIF(#REF!,A832,#REF!)</f>
        <v>#REF!</v>
      </c>
      <c r="C832" s="37" t="e">
        <f>SUMIF(#REF!,A832,#REF!)</f>
        <v>#REF!</v>
      </c>
      <c r="D832" s="37" t="e">
        <f>SUMIF(#REF!,A832,#REF!)</f>
        <v>#REF!</v>
      </c>
      <c r="E832" s="37" t="e">
        <f>SUMIF(#REF!,A832,#REF!)</f>
        <v>#REF!</v>
      </c>
    </row>
    <row r="833" spans="1:5" ht="17.100000000000001" customHeight="1" x14ac:dyDescent="0.15">
      <c r="A833" s="36"/>
      <c r="B833" s="37" t="e">
        <f>SUMIF(#REF!,A833,#REF!)</f>
        <v>#REF!</v>
      </c>
      <c r="C833" s="37" t="e">
        <f>SUMIF(#REF!,A833,#REF!)</f>
        <v>#REF!</v>
      </c>
      <c r="D833" s="37" t="e">
        <f>SUMIF(#REF!,A833,#REF!)</f>
        <v>#REF!</v>
      </c>
      <c r="E833" s="37" t="e">
        <f>SUMIF(#REF!,A833,#REF!)</f>
        <v>#REF!</v>
      </c>
    </row>
    <row r="834" spans="1:5" ht="17.100000000000001" customHeight="1" x14ac:dyDescent="0.15">
      <c r="A834" s="36"/>
      <c r="B834" s="37" t="e">
        <f>SUMIF(#REF!,A834,#REF!)</f>
        <v>#REF!</v>
      </c>
      <c r="C834" s="37" t="e">
        <f>SUMIF(#REF!,A834,#REF!)</f>
        <v>#REF!</v>
      </c>
      <c r="D834" s="37" t="e">
        <f>SUMIF(#REF!,A834,#REF!)</f>
        <v>#REF!</v>
      </c>
      <c r="E834" s="37" t="e">
        <f>SUMIF(#REF!,A834,#REF!)</f>
        <v>#REF!</v>
      </c>
    </row>
    <row r="835" spans="1:5" ht="17.100000000000001" customHeight="1" x14ac:dyDescent="0.15">
      <c r="A835" s="36"/>
      <c r="B835" s="37" t="e">
        <f>SUMIF(#REF!,A835,#REF!)</f>
        <v>#REF!</v>
      </c>
      <c r="C835" s="37" t="e">
        <f>SUMIF(#REF!,A835,#REF!)</f>
        <v>#REF!</v>
      </c>
      <c r="D835" s="37" t="e">
        <f>SUMIF(#REF!,A835,#REF!)</f>
        <v>#REF!</v>
      </c>
      <c r="E835" s="37" t="e">
        <f>SUMIF(#REF!,A835,#REF!)</f>
        <v>#REF!</v>
      </c>
    </row>
    <row r="836" spans="1:5" ht="17.100000000000001" customHeight="1" x14ac:dyDescent="0.15">
      <c r="A836" s="36"/>
      <c r="B836" s="37" t="e">
        <f>SUMIF(#REF!,A836,#REF!)</f>
        <v>#REF!</v>
      </c>
      <c r="C836" s="37" t="e">
        <f>SUMIF(#REF!,A836,#REF!)</f>
        <v>#REF!</v>
      </c>
      <c r="D836" s="37" t="e">
        <f>SUMIF(#REF!,A836,#REF!)</f>
        <v>#REF!</v>
      </c>
      <c r="E836" s="37" t="e">
        <f>SUMIF(#REF!,A836,#REF!)</f>
        <v>#REF!</v>
      </c>
    </row>
    <row r="837" spans="1:5" ht="17.100000000000001" customHeight="1" x14ac:dyDescent="0.15">
      <c r="A837" s="36"/>
      <c r="B837" s="37" t="e">
        <f>SUMIF(#REF!,A837,#REF!)</f>
        <v>#REF!</v>
      </c>
      <c r="C837" s="37" t="e">
        <f>SUMIF(#REF!,A837,#REF!)</f>
        <v>#REF!</v>
      </c>
      <c r="D837" s="37" t="e">
        <f>SUMIF(#REF!,A837,#REF!)</f>
        <v>#REF!</v>
      </c>
      <c r="E837" s="37" t="e">
        <f>SUMIF(#REF!,A837,#REF!)</f>
        <v>#REF!</v>
      </c>
    </row>
    <row r="838" spans="1:5" ht="17.100000000000001" customHeight="1" x14ac:dyDescent="0.15">
      <c r="A838" s="36"/>
      <c r="B838" s="37" t="e">
        <f>SUMIF(#REF!,A838,#REF!)</f>
        <v>#REF!</v>
      </c>
      <c r="C838" s="37" t="e">
        <f>SUMIF(#REF!,A838,#REF!)</f>
        <v>#REF!</v>
      </c>
      <c r="D838" s="37" t="e">
        <f>SUMIF(#REF!,A838,#REF!)</f>
        <v>#REF!</v>
      </c>
      <c r="E838" s="37" t="e">
        <f>SUMIF(#REF!,A838,#REF!)</f>
        <v>#REF!</v>
      </c>
    </row>
    <row r="839" spans="1:5" ht="17.100000000000001" customHeight="1" x14ac:dyDescent="0.15">
      <c r="A839" s="36"/>
      <c r="B839" s="37" t="e">
        <f>SUMIF(#REF!,A839,#REF!)</f>
        <v>#REF!</v>
      </c>
      <c r="C839" s="37" t="e">
        <f>SUMIF(#REF!,A839,#REF!)</f>
        <v>#REF!</v>
      </c>
      <c r="D839" s="37" t="e">
        <f>SUMIF(#REF!,A839,#REF!)</f>
        <v>#REF!</v>
      </c>
      <c r="E839" s="37" t="e">
        <f>SUMIF(#REF!,A839,#REF!)</f>
        <v>#REF!</v>
      </c>
    </row>
    <row r="840" spans="1:5" ht="17.100000000000001" customHeight="1" x14ac:dyDescent="0.15">
      <c r="A840" s="36"/>
      <c r="B840" s="37" t="e">
        <f>SUMIF(#REF!,A840,#REF!)</f>
        <v>#REF!</v>
      </c>
      <c r="C840" s="37" t="e">
        <f>SUMIF(#REF!,A840,#REF!)</f>
        <v>#REF!</v>
      </c>
      <c r="D840" s="37" t="e">
        <f>SUMIF(#REF!,A840,#REF!)</f>
        <v>#REF!</v>
      </c>
      <c r="E840" s="37" t="e">
        <f>SUMIF(#REF!,A840,#REF!)</f>
        <v>#REF!</v>
      </c>
    </row>
    <row r="841" spans="1:5" ht="17.100000000000001" customHeight="1" x14ac:dyDescent="0.15">
      <c r="A841" s="36"/>
      <c r="B841" s="37" t="e">
        <f>SUMIF(#REF!,A841,#REF!)</f>
        <v>#REF!</v>
      </c>
      <c r="C841" s="37" t="e">
        <f>SUMIF(#REF!,A841,#REF!)</f>
        <v>#REF!</v>
      </c>
      <c r="D841" s="37" t="e">
        <f>SUMIF(#REF!,A841,#REF!)</f>
        <v>#REF!</v>
      </c>
      <c r="E841" s="37" t="e">
        <f>SUMIF(#REF!,A841,#REF!)</f>
        <v>#REF!</v>
      </c>
    </row>
    <row r="842" spans="1:5" ht="17.100000000000001" customHeight="1" x14ac:dyDescent="0.15">
      <c r="A842" s="36"/>
      <c r="B842" s="37" t="e">
        <f>SUMIF(#REF!,A842,#REF!)</f>
        <v>#REF!</v>
      </c>
      <c r="C842" s="37" t="e">
        <f>SUMIF(#REF!,A842,#REF!)</f>
        <v>#REF!</v>
      </c>
      <c r="D842" s="37" t="e">
        <f>SUMIF(#REF!,A842,#REF!)</f>
        <v>#REF!</v>
      </c>
      <c r="E842" s="37" t="e">
        <f>SUMIF(#REF!,A842,#REF!)</f>
        <v>#REF!</v>
      </c>
    </row>
    <row r="843" spans="1:5" ht="17.100000000000001" customHeight="1" x14ac:dyDescent="0.15">
      <c r="A843" s="36"/>
      <c r="B843" s="37" t="e">
        <f>SUMIF(#REF!,A843,#REF!)</f>
        <v>#REF!</v>
      </c>
      <c r="C843" s="37" t="e">
        <f>SUMIF(#REF!,A843,#REF!)</f>
        <v>#REF!</v>
      </c>
      <c r="D843" s="37" t="e">
        <f>SUMIF(#REF!,A843,#REF!)</f>
        <v>#REF!</v>
      </c>
      <c r="E843" s="37" t="e">
        <f>SUMIF(#REF!,A843,#REF!)</f>
        <v>#REF!</v>
      </c>
    </row>
    <row r="844" spans="1:5" ht="17.100000000000001" customHeight="1" x14ac:dyDescent="0.15">
      <c r="A844" s="36"/>
      <c r="B844" s="37" t="e">
        <f>SUMIF(#REF!,A844,#REF!)</f>
        <v>#REF!</v>
      </c>
      <c r="C844" s="37" t="e">
        <f>SUMIF(#REF!,A844,#REF!)</f>
        <v>#REF!</v>
      </c>
      <c r="D844" s="37" t="e">
        <f>SUMIF(#REF!,A844,#REF!)</f>
        <v>#REF!</v>
      </c>
      <c r="E844" s="37" t="e">
        <f>SUMIF(#REF!,A844,#REF!)</f>
        <v>#REF!</v>
      </c>
    </row>
    <row r="845" spans="1:5" ht="17.100000000000001" customHeight="1" x14ac:dyDescent="0.15">
      <c r="A845" s="36"/>
      <c r="B845" s="37" t="e">
        <f>SUMIF(#REF!,A845,#REF!)</f>
        <v>#REF!</v>
      </c>
      <c r="C845" s="37" t="e">
        <f>SUMIF(#REF!,A845,#REF!)</f>
        <v>#REF!</v>
      </c>
      <c r="D845" s="37" t="e">
        <f>SUMIF(#REF!,A845,#REF!)</f>
        <v>#REF!</v>
      </c>
      <c r="E845" s="37" t="e">
        <f>SUMIF(#REF!,A845,#REF!)</f>
        <v>#REF!</v>
      </c>
    </row>
    <row r="846" spans="1:5" ht="17.100000000000001" customHeight="1" x14ac:dyDescent="0.15">
      <c r="A846" s="36"/>
      <c r="B846" s="37" t="e">
        <f>SUMIF(#REF!,A846,#REF!)</f>
        <v>#REF!</v>
      </c>
      <c r="C846" s="37" t="e">
        <f>SUMIF(#REF!,A846,#REF!)</f>
        <v>#REF!</v>
      </c>
      <c r="D846" s="37" t="e">
        <f>SUMIF(#REF!,A846,#REF!)</f>
        <v>#REF!</v>
      </c>
      <c r="E846" s="37" t="e">
        <f>SUMIF(#REF!,A846,#REF!)</f>
        <v>#REF!</v>
      </c>
    </row>
    <row r="847" spans="1:5" ht="17.100000000000001" customHeight="1" x14ac:dyDescent="0.15">
      <c r="A847" s="36"/>
      <c r="B847" s="37" t="e">
        <f>SUMIF(#REF!,A847,#REF!)</f>
        <v>#REF!</v>
      </c>
      <c r="C847" s="37" t="e">
        <f>SUMIF(#REF!,A847,#REF!)</f>
        <v>#REF!</v>
      </c>
      <c r="D847" s="37" t="e">
        <f>SUMIF(#REF!,A847,#REF!)</f>
        <v>#REF!</v>
      </c>
      <c r="E847" s="37" t="e">
        <f>SUMIF(#REF!,A847,#REF!)</f>
        <v>#REF!</v>
      </c>
    </row>
    <row r="848" spans="1:5" ht="17.100000000000001" customHeight="1" x14ac:dyDescent="0.15">
      <c r="A848" s="36"/>
      <c r="B848" s="37" t="e">
        <f>SUMIF(#REF!,A848,#REF!)</f>
        <v>#REF!</v>
      </c>
      <c r="C848" s="37" t="e">
        <f>SUMIF(#REF!,A848,#REF!)</f>
        <v>#REF!</v>
      </c>
      <c r="D848" s="37" t="e">
        <f>SUMIF(#REF!,A848,#REF!)</f>
        <v>#REF!</v>
      </c>
      <c r="E848" s="37" t="e">
        <f>SUMIF(#REF!,A848,#REF!)</f>
        <v>#REF!</v>
      </c>
    </row>
    <row r="849" spans="1:5" ht="17.100000000000001" customHeight="1" x14ac:dyDescent="0.15">
      <c r="A849" s="36"/>
      <c r="B849" s="37" t="e">
        <f>SUMIF(#REF!,A849,#REF!)</f>
        <v>#REF!</v>
      </c>
      <c r="C849" s="37" t="e">
        <f>SUMIF(#REF!,A849,#REF!)</f>
        <v>#REF!</v>
      </c>
      <c r="D849" s="37" t="e">
        <f>SUMIF(#REF!,A849,#REF!)</f>
        <v>#REF!</v>
      </c>
      <c r="E849" s="37" t="e">
        <f>SUMIF(#REF!,A849,#REF!)</f>
        <v>#REF!</v>
      </c>
    </row>
    <row r="850" spans="1:5" ht="17.100000000000001" customHeight="1" x14ac:dyDescent="0.15">
      <c r="A850" s="36"/>
      <c r="B850" s="37" t="e">
        <f>SUMIF(#REF!,A850,#REF!)</f>
        <v>#REF!</v>
      </c>
      <c r="C850" s="37" t="e">
        <f>SUMIF(#REF!,A850,#REF!)</f>
        <v>#REF!</v>
      </c>
      <c r="D850" s="37" t="e">
        <f>SUMIF(#REF!,A850,#REF!)</f>
        <v>#REF!</v>
      </c>
      <c r="E850" s="37" t="e">
        <f>SUMIF(#REF!,A850,#REF!)</f>
        <v>#REF!</v>
      </c>
    </row>
    <row r="851" spans="1:5" ht="17.100000000000001" customHeight="1" x14ac:dyDescent="0.15">
      <c r="A851" s="36"/>
      <c r="B851" s="37" t="e">
        <f>SUMIF(#REF!,A851,#REF!)</f>
        <v>#REF!</v>
      </c>
      <c r="C851" s="37" t="e">
        <f>SUMIF(#REF!,A851,#REF!)</f>
        <v>#REF!</v>
      </c>
      <c r="D851" s="37" t="e">
        <f>SUMIF(#REF!,A851,#REF!)</f>
        <v>#REF!</v>
      </c>
      <c r="E851" s="37" t="e">
        <f>SUMIF(#REF!,A851,#REF!)</f>
        <v>#REF!</v>
      </c>
    </row>
    <row r="852" spans="1:5" ht="17.100000000000001" customHeight="1" x14ac:dyDescent="0.15">
      <c r="A852" s="36"/>
      <c r="B852" s="37" t="e">
        <f>SUMIF(#REF!,A852,#REF!)</f>
        <v>#REF!</v>
      </c>
      <c r="C852" s="37" t="e">
        <f>SUMIF(#REF!,A852,#REF!)</f>
        <v>#REF!</v>
      </c>
      <c r="D852" s="37" t="e">
        <f>SUMIF(#REF!,A852,#REF!)</f>
        <v>#REF!</v>
      </c>
      <c r="E852" s="37" t="e">
        <f>SUMIF(#REF!,A852,#REF!)</f>
        <v>#REF!</v>
      </c>
    </row>
    <row r="853" spans="1:5" ht="17.100000000000001" customHeight="1" x14ac:dyDescent="0.15">
      <c r="A853" s="36"/>
      <c r="B853" s="37" t="e">
        <f>SUMIF(#REF!,A853,#REF!)</f>
        <v>#REF!</v>
      </c>
      <c r="C853" s="37" t="e">
        <f>SUMIF(#REF!,A853,#REF!)</f>
        <v>#REF!</v>
      </c>
      <c r="D853" s="37" t="e">
        <f>SUMIF(#REF!,A853,#REF!)</f>
        <v>#REF!</v>
      </c>
      <c r="E853" s="37" t="e">
        <f>SUMIF(#REF!,A853,#REF!)</f>
        <v>#REF!</v>
      </c>
    </row>
    <row r="854" spans="1:5" ht="17.100000000000001" customHeight="1" x14ac:dyDescent="0.15">
      <c r="A854" s="36"/>
      <c r="B854" s="37" t="e">
        <f>SUMIF(#REF!,A854,#REF!)</f>
        <v>#REF!</v>
      </c>
      <c r="C854" s="37" t="e">
        <f>SUMIF(#REF!,A854,#REF!)</f>
        <v>#REF!</v>
      </c>
      <c r="D854" s="37" t="e">
        <f>SUMIF(#REF!,A854,#REF!)</f>
        <v>#REF!</v>
      </c>
      <c r="E854" s="37" t="e">
        <f>SUMIF(#REF!,A854,#REF!)</f>
        <v>#REF!</v>
      </c>
    </row>
    <row r="855" spans="1:5" ht="17.100000000000001" customHeight="1" x14ac:dyDescent="0.15">
      <c r="A855" s="36"/>
      <c r="B855" s="37" t="e">
        <f>SUMIF(#REF!,A855,#REF!)</f>
        <v>#REF!</v>
      </c>
      <c r="C855" s="37" t="e">
        <f>SUMIF(#REF!,A855,#REF!)</f>
        <v>#REF!</v>
      </c>
      <c r="D855" s="37" t="e">
        <f>SUMIF(#REF!,A855,#REF!)</f>
        <v>#REF!</v>
      </c>
      <c r="E855" s="37" t="e">
        <f>SUMIF(#REF!,A855,#REF!)</f>
        <v>#REF!</v>
      </c>
    </row>
    <row r="856" spans="1:5" ht="17.100000000000001" customHeight="1" x14ac:dyDescent="0.15">
      <c r="A856" s="36"/>
      <c r="B856" s="37" t="e">
        <f>SUMIF(#REF!,A856,#REF!)</f>
        <v>#REF!</v>
      </c>
      <c r="C856" s="37" t="e">
        <f>SUMIF(#REF!,A856,#REF!)</f>
        <v>#REF!</v>
      </c>
      <c r="D856" s="37" t="e">
        <f>SUMIF(#REF!,A856,#REF!)</f>
        <v>#REF!</v>
      </c>
      <c r="E856" s="37" t="e">
        <f>SUMIF(#REF!,A856,#REF!)</f>
        <v>#REF!</v>
      </c>
    </row>
    <row r="857" spans="1:5" ht="17.100000000000001" customHeight="1" x14ac:dyDescent="0.15">
      <c r="A857" s="36"/>
      <c r="B857" s="37" t="e">
        <f>SUMIF(#REF!,A857,#REF!)</f>
        <v>#REF!</v>
      </c>
      <c r="C857" s="37" t="e">
        <f>SUMIF(#REF!,A857,#REF!)</f>
        <v>#REF!</v>
      </c>
      <c r="D857" s="37" t="e">
        <f>SUMIF(#REF!,A857,#REF!)</f>
        <v>#REF!</v>
      </c>
      <c r="E857" s="37" t="e">
        <f>SUMIF(#REF!,A857,#REF!)</f>
        <v>#REF!</v>
      </c>
    </row>
    <row r="858" spans="1:5" ht="17.100000000000001" customHeight="1" x14ac:dyDescent="0.15">
      <c r="A858" s="36"/>
      <c r="B858" s="37" t="e">
        <f>SUMIF(#REF!,A858,#REF!)</f>
        <v>#REF!</v>
      </c>
      <c r="C858" s="37" t="e">
        <f>SUMIF(#REF!,A858,#REF!)</f>
        <v>#REF!</v>
      </c>
      <c r="D858" s="37" t="e">
        <f>SUMIF(#REF!,A858,#REF!)</f>
        <v>#REF!</v>
      </c>
      <c r="E858" s="37" t="e">
        <f>SUMIF(#REF!,A858,#REF!)</f>
        <v>#REF!</v>
      </c>
    </row>
    <row r="859" spans="1:5" ht="17.100000000000001" customHeight="1" x14ac:dyDescent="0.15">
      <c r="A859" s="36"/>
      <c r="B859" s="37" t="e">
        <f>SUMIF(#REF!,A859,#REF!)</f>
        <v>#REF!</v>
      </c>
      <c r="C859" s="37" t="e">
        <f>SUMIF(#REF!,A859,#REF!)</f>
        <v>#REF!</v>
      </c>
      <c r="D859" s="37" t="e">
        <f>SUMIF(#REF!,A859,#REF!)</f>
        <v>#REF!</v>
      </c>
      <c r="E859" s="37" t="e">
        <f>SUMIF(#REF!,A859,#REF!)</f>
        <v>#REF!</v>
      </c>
    </row>
    <row r="860" spans="1:5" ht="17.100000000000001" customHeight="1" x14ac:dyDescent="0.15">
      <c r="A860" s="36"/>
      <c r="B860" s="37" t="e">
        <f>SUMIF(#REF!,A860,#REF!)</f>
        <v>#REF!</v>
      </c>
      <c r="C860" s="37" t="e">
        <f>SUMIF(#REF!,A860,#REF!)</f>
        <v>#REF!</v>
      </c>
      <c r="D860" s="37" t="e">
        <f>SUMIF(#REF!,A860,#REF!)</f>
        <v>#REF!</v>
      </c>
      <c r="E860" s="37" t="e">
        <f>SUMIF(#REF!,A860,#REF!)</f>
        <v>#REF!</v>
      </c>
    </row>
    <row r="861" spans="1:5" ht="17.100000000000001" customHeight="1" x14ac:dyDescent="0.15">
      <c r="A861" s="36"/>
      <c r="B861" s="37" t="e">
        <f>SUMIF(#REF!,A861,#REF!)</f>
        <v>#REF!</v>
      </c>
      <c r="C861" s="37" t="e">
        <f>SUMIF(#REF!,A861,#REF!)</f>
        <v>#REF!</v>
      </c>
      <c r="D861" s="37" t="e">
        <f>SUMIF(#REF!,A861,#REF!)</f>
        <v>#REF!</v>
      </c>
      <c r="E861" s="37" t="e">
        <f>SUMIF(#REF!,A861,#REF!)</f>
        <v>#REF!</v>
      </c>
    </row>
    <row r="862" spans="1:5" ht="17.100000000000001" customHeight="1" x14ac:dyDescent="0.15">
      <c r="A862" s="36"/>
      <c r="B862" s="37" t="e">
        <f>SUMIF(#REF!,A862,#REF!)</f>
        <v>#REF!</v>
      </c>
      <c r="C862" s="37" t="e">
        <f>SUMIF(#REF!,A862,#REF!)</f>
        <v>#REF!</v>
      </c>
      <c r="D862" s="37" t="e">
        <f>SUMIF(#REF!,A862,#REF!)</f>
        <v>#REF!</v>
      </c>
      <c r="E862" s="37" t="e">
        <f>SUMIF(#REF!,A862,#REF!)</f>
        <v>#REF!</v>
      </c>
    </row>
    <row r="863" spans="1:5" ht="17.100000000000001" customHeight="1" x14ac:dyDescent="0.15">
      <c r="A863" s="36"/>
      <c r="B863" s="37" t="e">
        <f>SUMIF(#REF!,A863,#REF!)</f>
        <v>#REF!</v>
      </c>
      <c r="C863" s="37" t="e">
        <f>SUMIF(#REF!,A863,#REF!)</f>
        <v>#REF!</v>
      </c>
      <c r="D863" s="37" t="e">
        <f>SUMIF(#REF!,A863,#REF!)</f>
        <v>#REF!</v>
      </c>
      <c r="E863" s="37" t="e">
        <f>SUMIF(#REF!,A863,#REF!)</f>
        <v>#REF!</v>
      </c>
    </row>
    <row r="864" spans="1:5" ht="17.100000000000001" customHeight="1" x14ac:dyDescent="0.15">
      <c r="A864" s="36"/>
      <c r="B864" s="37" t="e">
        <f>SUMIF(#REF!,A864,#REF!)</f>
        <v>#REF!</v>
      </c>
      <c r="C864" s="37" t="e">
        <f>SUMIF(#REF!,A864,#REF!)</f>
        <v>#REF!</v>
      </c>
      <c r="D864" s="37" t="e">
        <f>SUMIF(#REF!,A864,#REF!)</f>
        <v>#REF!</v>
      </c>
      <c r="E864" s="37" t="e">
        <f>SUMIF(#REF!,A864,#REF!)</f>
        <v>#REF!</v>
      </c>
    </row>
    <row r="865" spans="1:5" ht="17.100000000000001" customHeight="1" x14ac:dyDescent="0.15">
      <c r="A865" s="36"/>
      <c r="B865" s="37" t="e">
        <f>SUMIF(#REF!,A865,#REF!)</f>
        <v>#REF!</v>
      </c>
      <c r="C865" s="37" t="e">
        <f>SUMIF(#REF!,A865,#REF!)</f>
        <v>#REF!</v>
      </c>
      <c r="D865" s="37" t="e">
        <f>SUMIF(#REF!,A865,#REF!)</f>
        <v>#REF!</v>
      </c>
      <c r="E865" s="37" t="e">
        <f>SUMIF(#REF!,A865,#REF!)</f>
        <v>#REF!</v>
      </c>
    </row>
    <row r="866" spans="1:5" ht="17.100000000000001" customHeight="1" x14ac:dyDescent="0.15">
      <c r="A866" s="36"/>
      <c r="B866" s="37" t="e">
        <f>SUMIF(#REF!,A866,#REF!)</f>
        <v>#REF!</v>
      </c>
      <c r="C866" s="37" t="e">
        <f>SUMIF(#REF!,A866,#REF!)</f>
        <v>#REF!</v>
      </c>
      <c r="D866" s="37" t="e">
        <f>SUMIF(#REF!,A866,#REF!)</f>
        <v>#REF!</v>
      </c>
      <c r="E866" s="37" t="e">
        <f>SUMIF(#REF!,A866,#REF!)</f>
        <v>#REF!</v>
      </c>
    </row>
    <row r="867" spans="1:5" ht="17.100000000000001" customHeight="1" x14ac:dyDescent="0.15">
      <c r="A867" s="36"/>
      <c r="B867" s="37" t="e">
        <f>SUMIF(#REF!,A867,#REF!)</f>
        <v>#REF!</v>
      </c>
      <c r="C867" s="37" t="e">
        <f>SUMIF(#REF!,A867,#REF!)</f>
        <v>#REF!</v>
      </c>
      <c r="D867" s="37" t="e">
        <f>SUMIF(#REF!,A867,#REF!)</f>
        <v>#REF!</v>
      </c>
      <c r="E867" s="37" t="e">
        <f>SUMIF(#REF!,A867,#REF!)</f>
        <v>#REF!</v>
      </c>
    </row>
    <row r="868" spans="1:5" ht="17.100000000000001" customHeight="1" x14ac:dyDescent="0.15">
      <c r="A868" s="36"/>
      <c r="B868" s="37" t="e">
        <f>SUMIF(#REF!,A868,#REF!)</f>
        <v>#REF!</v>
      </c>
      <c r="C868" s="37" t="e">
        <f>SUMIF(#REF!,A868,#REF!)</f>
        <v>#REF!</v>
      </c>
      <c r="D868" s="37" t="e">
        <f>SUMIF(#REF!,A868,#REF!)</f>
        <v>#REF!</v>
      </c>
      <c r="E868" s="37" t="e">
        <f>SUMIF(#REF!,A868,#REF!)</f>
        <v>#REF!</v>
      </c>
    </row>
    <row r="869" spans="1:5" ht="17.100000000000001" customHeight="1" x14ac:dyDescent="0.15">
      <c r="A869" s="36"/>
      <c r="B869" s="37" t="e">
        <f>SUMIF(#REF!,A869,#REF!)</f>
        <v>#REF!</v>
      </c>
      <c r="C869" s="37" t="e">
        <f>SUMIF(#REF!,A869,#REF!)</f>
        <v>#REF!</v>
      </c>
      <c r="D869" s="37" t="e">
        <f>SUMIF(#REF!,A869,#REF!)</f>
        <v>#REF!</v>
      </c>
      <c r="E869" s="37" t="e">
        <f>SUMIF(#REF!,A869,#REF!)</f>
        <v>#REF!</v>
      </c>
    </row>
    <row r="870" spans="1:5" ht="17.100000000000001" customHeight="1" x14ac:dyDescent="0.15">
      <c r="A870" s="36"/>
      <c r="B870" s="37" t="e">
        <f>SUMIF(#REF!,A870,#REF!)</f>
        <v>#REF!</v>
      </c>
      <c r="C870" s="37" t="e">
        <f>SUMIF(#REF!,A870,#REF!)</f>
        <v>#REF!</v>
      </c>
      <c r="D870" s="37" t="e">
        <f>SUMIF(#REF!,A870,#REF!)</f>
        <v>#REF!</v>
      </c>
      <c r="E870" s="37" t="e">
        <f>SUMIF(#REF!,A870,#REF!)</f>
        <v>#REF!</v>
      </c>
    </row>
    <row r="871" spans="1:5" ht="17.100000000000001" customHeight="1" x14ac:dyDescent="0.15">
      <c r="A871" s="36"/>
      <c r="B871" s="37" t="e">
        <f>SUMIF(#REF!,A871,#REF!)</f>
        <v>#REF!</v>
      </c>
      <c r="C871" s="37" t="e">
        <f>SUMIF(#REF!,A871,#REF!)</f>
        <v>#REF!</v>
      </c>
      <c r="D871" s="37" t="e">
        <f>SUMIF(#REF!,A871,#REF!)</f>
        <v>#REF!</v>
      </c>
      <c r="E871" s="37" t="e">
        <f>SUMIF(#REF!,A871,#REF!)</f>
        <v>#REF!</v>
      </c>
    </row>
    <row r="872" spans="1:5" ht="17.100000000000001" customHeight="1" x14ac:dyDescent="0.15">
      <c r="A872" s="36"/>
      <c r="B872" s="37" t="e">
        <f>SUMIF(#REF!,A872,#REF!)</f>
        <v>#REF!</v>
      </c>
      <c r="C872" s="37" t="e">
        <f>SUMIF(#REF!,A872,#REF!)</f>
        <v>#REF!</v>
      </c>
      <c r="D872" s="37" t="e">
        <f>SUMIF(#REF!,A872,#REF!)</f>
        <v>#REF!</v>
      </c>
      <c r="E872" s="37" t="e">
        <f>SUMIF(#REF!,A872,#REF!)</f>
        <v>#REF!</v>
      </c>
    </row>
    <row r="873" spans="1:5" ht="17.100000000000001" customHeight="1" x14ac:dyDescent="0.15">
      <c r="A873" s="36"/>
      <c r="B873" s="37" t="e">
        <f>SUMIF(#REF!,A873,#REF!)</f>
        <v>#REF!</v>
      </c>
      <c r="C873" s="37" t="e">
        <f>SUMIF(#REF!,A873,#REF!)</f>
        <v>#REF!</v>
      </c>
      <c r="D873" s="37" t="e">
        <f>SUMIF(#REF!,A873,#REF!)</f>
        <v>#REF!</v>
      </c>
      <c r="E873" s="37" t="e">
        <f>SUMIF(#REF!,A873,#REF!)</f>
        <v>#REF!</v>
      </c>
    </row>
    <row r="874" spans="1:5" ht="17.100000000000001" customHeight="1" x14ac:dyDescent="0.15">
      <c r="A874" s="36"/>
      <c r="B874" s="37" t="e">
        <f>SUMIF(#REF!,A874,#REF!)</f>
        <v>#REF!</v>
      </c>
      <c r="C874" s="37" t="e">
        <f>SUMIF(#REF!,A874,#REF!)</f>
        <v>#REF!</v>
      </c>
      <c r="D874" s="37" t="e">
        <f>SUMIF(#REF!,A874,#REF!)</f>
        <v>#REF!</v>
      </c>
      <c r="E874" s="37" t="e">
        <f>SUMIF(#REF!,A874,#REF!)</f>
        <v>#REF!</v>
      </c>
    </row>
    <row r="875" spans="1:5" ht="17.100000000000001" customHeight="1" x14ac:dyDescent="0.15">
      <c r="A875" s="36"/>
      <c r="B875" s="37" t="e">
        <f>SUMIF(#REF!,A875,#REF!)</f>
        <v>#REF!</v>
      </c>
      <c r="C875" s="37" t="e">
        <f>SUMIF(#REF!,A875,#REF!)</f>
        <v>#REF!</v>
      </c>
      <c r="D875" s="37" t="e">
        <f>SUMIF(#REF!,A875,#REF!)</f>
        <v>#REF!</v>
      </c>
      <c r="E875" s="37" t="e">
        <f>SUMIF(#REF!,A875,#REF!)</f>
        <v>#REF!</v>
      </c>
    </row>
    <row r="876" spans="1:5" ht="17.100000000000001" customHeight="1" x14ac:dyDescent="0.15">
      <c r="A876" s="36"/>
      <c r="B876" s="37" t="e">
        <f>SUMIF(#REF!,A876,#REF!)</f>
        <v>#REF!</v>
      </c>
      <c r="C876" s="37" t="e">
        <f>SUMIF(#REF!,A876,#REF!)</f>
        <v>#REF!</v>
      </c>
      <c r="D876" s="37" t="e">
        <f>SUMIF(#REF!,A876,#REF!)</f>
        <v>#REF!</v>
      </c>
      <c r="E876" s="37" t="e">
        <f>SUMIF(#REF!,A876,#REF!)</f>
        <v>#REF!</v>
      </c>
    </row>
    <row r="877" spans="1:5" ht="17.100000000000001" customHeight="1" x14ac:dyDescent="0.15">
      <c r="A877" s="36"/>
      <c r="B877" s="37" t="e">
        <f>SUMIF(#REF!,A877,#REF!)</f>
        <v>#REF!</v>
      </c>
      <c r="C877" s="37" t="e">
        <f>SUMIF(#REF!,A877,#REF!)</f>
        <v>#REF!</v>
      </c>
      <c r="D877" s="37" t="e">
        <f>SUMIF(#REF!,A877,#REF!)</f>
        <v>#REF!</v>
      </c>
      <c r="E877" s="37" t="e">
        <f>SUMIF(#REF!,A877,#REF!)</f>
        <v>#REF!</v>
      </c>
    </row>
    <row r="878" spans="1:5" ht="17.100000000000001" customHeight="1" x14ac:dyDescent="0.15">
      <c r="A878" s="36"/>
      <c r="B878" s="37" t="e">
        <f>SUMIF(#REF!,A878,#REF!)</f>
        <v>#REF!</v>
      </c>
      <c r="C878" s="37" t="e">
        <f>SUMIF(#REF!,A878,#REF!)</f>
        <v>#REF!</v>
      </c>
      <c r="D878" s="37" t="e">
        <f>SUMIF(#REF!,A878,#REF!)</f>
        <v>#REF!</v>
      </c>
      <c r="E878" s="37" t="e">
        <f>SUMIF(#REF!,A878,#REF!)</f>
        <v>#REF!</v>
      </c>
    </row>
    <row r="879" spans="1:5" ht="17.100000000000001" customHeight="1" x14ac:dyDescent="0.15">
      <c r="A879" s="36"/>
      <c r="B879" s="37" t="e">
        <f>SUMIF(#REF!,A879,#REF!)</f>
        <v>#REF!</v>
      </c>
      <c r="C879" s="37" t="e">
        <f>SUMIF(#REF!,A879,#REF!)</f>
        <v>#REF!</v>
      </c>
      <c r="D879" s="37" t="e">
        <f>SUMIF(#REF!,A879,#REF!)</f>
        <v>#REF!</v>
      </c>
      <c r="E879" s="37" t="e">
        <f>SUMIF(#REF!,A879,#REF!)</f>
        <v>#REF!</v>
      </c>
    </row>
    <row r="880" spans="1:5" ht="17.100000000000001" customHeight="1" x14ac:dyDescent="0.15">
      <c r="A880" s="36"/>
      <c r="B880" s="37" t="e">
        <f>SUMIF(#REF!,A880,#REF!)</f>
        <v>#REF!</v>
      </c>
      <c r="C880" s="37" t="e">
        <f>SUMIF(#REF!,A880,#REF!)</f>
        <v>#REF!</v>
      </c>
      <c r="D880" s="37" t="e">
        <f>SUMIF(#REF!,A880,#REF!)</f>
        <v>#REF!</v>
      </c>
      <c r="E880" s="37" t="e">
        <f>SUMIF(#REF!,A880,#REF!)</f>
        <v>#REF!</v>
      </c>
    </row>
    <row r="881" spans="1:5" ht="17.100000000000001" customHeight="1" x14ac:dyDescent="0.15">
      <c r="A881" s="36"/>
      <c r="B881" s="37" t="e">
        <f>SUMIF(#REF!,A881,#REF!)</f>
        <v>#REF!</v>
      </c>
      <c r="C881" s="37" t="e">
        <f>SUMIF(#REF!,A881,#REF!)</f>
        <v>#REF!</v>
      </c>
      <c r="D881" s="37" t="e">
        <f>SUMIF(#REF!,A881,#REF!)</f>
        <v>#REF!</v>
      </c>
      <c r="E881" s="37" t="e">
        <f>SUMIF(#REF!,A881,#REF!)</f>
        <v>#REF!</v>
      </c>
    </row>
    <row r="882" spans="1:5" ht="17.100000000000001" customHeight="1" x14ac:dyDescent="0.15">
      <c r="A882" s="36"/>
      <c r="B882" s="37" t="e">
        <f>SUMIF(#REF!,A882,#REF!)</f>
        <v>#REF!</v>
      </c>
      <c r="C882" s="37" t="e">
        <f>SUMIF(#REF!,A882,#REF!)</f>
        <v>#REF!</v>
      </c>
      <c r="D882" s="37" t="e">
        <f>SUMIF(#REF!,A882,#REF!)</f>
        <v>#REF!</v>
      </c>
      <c r="E882" s="37" t="e">
        <f>SUMIF(#REF!,A882,#REF!)</f>
        <v>#REF!</v>
      </c>
    </row>
    <row r="883" spans="1:5" ht="17.100000000000001" customHeight="1" x14ac:dyDescent="0.15">
      <c r="A883" s="36"/>
      <c r="B883" s="37" t="e">
        <f>SUMIF(#REF!,A883,#REF!)</f>
        <v>#REF!</v>
      </c>
      <c r="C883" s="37" t="e">
        <f>SUMIF(#REF!,A883,#REF!)</f>
        <v>#REF!</v>
      </c>
      <c r="D883" s="37" t="e">
        <f>SUMIF(#REF!,A883,#REF!)</f>
        <v>#REF!</v>
      </c>
      <c r="E883" s="37" t="e">
        <f>SUMIF(#REF!,A883,#REF!)</f>
        <v>#REF!</v>
      </c>
    </row>
    <row r="884" spans="1:5" ht="17.100000000000001" customHeight="1" x14ac:dyDescent="0.15">
      <c r="A884" s="36"/>
      <c r="B884" s="37" t="e">
        <f>SUMIF(#REF!,A884,#REF!)</f>
        <v>#REF!</v>
      </c>
      <c r="C884" s="37" t="e">
        <f>SUMIF(#REF!,A884,#REF!)</f>
        <v>#REF!</v>
      </c>
      <c r="D884" s="37" t="e">
        <f>SUMIF(#REF!,A884,#REF!)</f>
        <v>#REF!</v>
      </c>
      <c r="E884" s="37" t="e">
        <f>SUMIF(#REF!,A884,#REF!)</f>
        <v>#REF!</v>
      </c>
    </row>
    <row r="885" spans="1:5" ht="17.100000000000001" customHeight="1" x14ac:dyDescent="0.15">
      <c r="A885" s="36"/>
      <c r="B885" s="37" t="e">
        <f>SUMIF(#REF!,A885,#REF!)</f>
        <v>#REF!</v>
      </c>
      <c r="C885" s="37" t="e">
        <f>SUMIF(#REF!,A885,#REF!)</f>
        <v>#REF!</v>
      </c>
      <c r="D885" s="37" t="e">
        <f>SUMIF(#REF!,A885,#REF!)</f>
        <v>#REF!</v>
      </c>
      <c r="E885" s="37" t="e">
        <f>SUMIF(#REF!,A885,#REF!)</f>
        <v>#REF!</v>
      </c>
    </row>
    <row r="886" spans="1:5" ht="17.100000000000001" customHeight="1" x14ac:dyDescent="0.15">
      <c r="A886" s="36"/>
      <c r="B886" s="37" t="e">
        <f>SUMIF(#REF!,A886,#REF!)</f>
        <v>#REF!</v>
      </c>
      <c r="C886" s="37" t="e">
        <f>SUMIF(#REF!,A886,#REF!)</f>
        <v>#REF!</v>
      </c>
      <c r="D886" s="37" t="e">
        <f>SUMIF(#REF!,A886,#REF!)</f>
        <v>#REF!</v>
      </c>
      <c r="E886" s="37" t="e">
        <f>SUMIF(#REF!,A886,#REF!)</f>
        <v>#REF!</v>
      </c>
    </row>
    <row r="887" spans="1:5" ht="17.100000000000001" customHeight="1" x14ac:dyDescent="0.15">
      <c r="A887" s="36"/>
      <c r="B887" s="37" t="e">
        <f>SUMIF(#REF!,A887,#REF!)</f>
        <v>#REF!</v>
      </c>
      <c r="C887" s="37" t="e">
        <f>SUMIF(#REF!,A887,#REF!)</f>
        <v>#REF!</v>
      </c>
      <c r="D887" s="37" t="e">
        <f>SUMIF(#REF!,A887,#REF!)</f>
        <v>#REF!</v>
      </c>
      <c r="E887" s="37" t="e">
        <f>SUMIF(#REF!,A887,#REF!)</f>
        <v>#REF!</v>
      </c>
    </row>
    <row r="888" spans="1:5" ht="17.100000000000001" customHeight="1" x14ac:dyDescent="0.15">
      <c r="A888" s="36"/>
      <c r="B888" s="37" t="e">
        <f>SUMIF(#REF!,A888,#REF!)</f>
        <v>#REF!</v>
      </c>
      <c r="C888" s="37" t="e">
        <f>SUMIF(#REF!,A888,#REF!)</f>
        <v>#REF!</v>
      </c>
      <c r="D888" s="37" t="e">
        <f>SUMIF(#REF!,A888,#REF!)</f>
        <v>#REF!</v>
      </c>
      <c r="E888" s="37" t="e">
        <f>SUMIF(#REF!,A888,#REF!)</f>
        <v>#REF!</v>
      </c>
    </row>
    <row r="889" spans="1:5" ht="17.100000000000001" customHeight="1" x14ac:dyDescent="0.15">
      <c r="A889" s="36"/>
      <c r="B889" s="37" t="e">
        <f>SUMIF(#REF!,A889,#REF!)</f>
        <v>#REF!</v>
      </c>
      <c r="C889" s="37" t="e">
        <f>SUMIF(#REF!,A889,#REF!)</f>
        <v>#REF!</v>
      </c>
      <c r="D889" s="37" t="e">
        <f>SUMIF(#REF!,A889,#REF!)</f>
        <v>#REF!</v>
      </c>
      <c r="E889" s="37" t="e">
        <f>SUMIF(#REF!,A889,#REF!)</f>
        <v>#REF!</v>
      </c>
    </row>
    <row r="890" spans="1:5" ht="17.100000000000001" customHeight="1" x14ac:dyDescent="0.15">
      <c r="A890" s="36"/>
      <c r="B890" s="37" t="e">
        <f>SUMIF(#REF!,A890,#REF!)</f>
        <v>#REF!</v>
      </c>
      <c r="C890" s="37" t="e">
        <f>SUMIF(#REF!,A890,#REF!)</f>
        <v>#REF!</v>
      </c>
      <c r="D890" s="37" t="e">
        <f>SUMIF(#REF!,A890,#REF!)</f>
        <v>#REF!</v>
      </c>
      <c r="E890" s="37" t="e">
        <f>SUMIF(#REF!,A890,#REF!)</f>
        <v>#REF!</v>
      </c>
    </row>
    <row r="891" spans="1:5" ht="17.100000000000001" customHeight="1" x14ac:dyDescent="0.15">
      <c r="A891" s="36"/>
      <c r="B891" s="37" t="e">
        <f>SUMIF(#REF!,A891,#REF!)</f>
        <v>#REF!</v>
      </c>
      <c r="C891" s="37" t="e">
        <f>SUMIF(#REF!,A891,#REF!)</f>
        <v>#REF!</v>
      </c>
      <c r="D891" s="37" t="e">
        <f>SUMIF(#REF!,A891,#REF!)</f>
        <v>#REF!</v>
      </c>
      <c r="E891" s="37" t="e">
        <f>SUMIF(#REF!,A891,#REF!)</f>
        <v>#REF!</v>
      </c>
    </row>
    <row r="892" spans="1:5" ht="17.100000000000001" customHeight="1" x14ac:dyDescent="0.15">
      <c r="A892" s="36"/>
      <c r="B892" s="37" t="e">
        <f>SUMIF(#REF!,A892,#REF!)</f>
        <v>#REF!</v>
      </c>
      <c r="C892" s="37" t="e">
        <f>SUMIF(#REF!,A892,#REF!)</f>
        <v>#REF!</v>
      </c>
      <c r="D892" s="37" t="e">
        <f>SUMIF(#REF!,A892,#REF!)</f>
        <v>#REF!</v>
      </c>
      <c r="E892" s="37" t="e">
        <f>SUMIF(#REF!,A892,#REF!)</f>
        <v>#REF!</v>
      </c>
    </row>
    <row r="893" spans="1:5" ht="17.100000000000001" customHeight="1" x14ac:dyDescent="0.15">
      <c r="A893" s="36"/>
      <c r="B893" s="37" t="e">
        <f>SUMIF(#REF!,A893,#REF!)</f>
        <v>#REF!</v>
      </c>
      <c r="C893" s="37" t="e">
        <f>SUMIF(#REF!,A893,#REF!)</f>
        <v>#REF!</v>
      </c>
      <c r="D893" s="37" t="e">
        <f>SUMIF(#REF!,A893,#REF!)</f>
        <v>#REF!</v>
      </c>
      <c r="E893" s="37" t="e">
        <f>SUMIF(#REF!,A893,#REF!)</f>
        <v>#REF!</v>
      </c>
    </row>
    <row r="894" spans="1:5" ht="17.100000000000001" customHeight="1" x14ac:dyDescent="0.15">
      <c r="A894" s="36"/>
      <c r="B894" s="37" t="e">
        <f>SUMIF(#REF!,A894,#REF!)</f>
        <v>#REF!</v>
      </c>
      <c r="C894" s="37" t="e">
        <f>SUMIF(#REF!,A894,#REF!)</f>
        <v>#REF!</v>
      </c>
      <c r="D894" s="37" t="e">
        <f>SUMIF(#REF!,A894,#REF!)</f>
        <v>#REF!</v>
      </c>
      <c r="E894" s="37" t="e">
        <f>SUMIF(#REF!,A894,#REF!)</f>
        <v>#REF!</v>
      </c>
    </row>
    <row r="895" spans="1:5" ht="17.100000000000001" customHeight="1" x14ac:dyDescent="0.15">
      <c r="A895" s="36"/>
      <c r="B895" s="37" t="e">
        <f>SUMIF(#REF!,A895,#REF!)</f>
        <v>#REF!</v>
      </c>
      <c r="C895" s="37" t="e">
        <f>SUMIF(#REF!,A895,#REF!)</f>
        <v>#REF!</v>
      </c>
      <c r="D895" s="37" t="e">
        <f>SUMIF(#REF!,A895,#REF!)</f>
        <v>#REF!</v>
      </c>
      <c r="E895" s="37" t="e">
        <f>SUMIF(#REF!,A895,#REF!)</f>
        <v>#REF!</v>
      </c>
    </row>
    <row r="896" spans="1:5" ht="17.100000000000001" customHeight="1" x14ac:dyDescent="0.15">
      <c r="A896" s="36"/>
      <c r="B896" s="37" t="e">
        <f>SUMIF(#REF!,A896,#REF!)</f>
        <v>#REF!</v>
      </c>
      <c r="C896" s="37" t="e">
        <f>SUMIF(#REF!,A896,#REF!)</f>
        <v>#REF!</v>
      </c>
      <c r="D896" s="37" t="e">
        <f>SUMIF(#REF!,A896,#REF!)</f>
        <v>#REF!</v>
      </c>
      <c r="E896" s="37" t="e">
        <f>SUMIF(#REF!,A896,#REF!)</f>
        <v>#REF!</v>
      </c>
    </row>
    <row r="897" spans="1:5" ht="17.100000000000001" customHeight="1" x14ac:dyDescent="0.15">
      <c r="A897" s="36"/>
      <c r="B897" s="37" t="e">
        <f>SUMIF(#REF!,A897,#REF!)</f>
        <v>#REF!</v>
      </c>
      <c r="C897" s="37" t="e">
        <f>SUMIF(#REF!,A897,#REF!)</f>
        <v>#REF!</v>
      </c>
      <c r="D897" s="37" t="e">
        <f>SUMIF(#REF!,A897,#REF!)</f>
        <v>#REF!</v>
      </c>
      <c r="E897" s="37" t="e">
        <f>SUMIF(#REF!,A897,#REF!)</f>
        <v>#REF!</v>
      </c>
    </row>
    <row r="898" spans="1:5" ht="17.100000000000001" customHeight="1" x14ac:dyDescent="0.15">
      <c r="A898" s="36"/>
      <c r="B898" s="37" t="e">
        <f>SUMIF(#REF!,A898,#REF!)</f>
        <v>#REF!</v>
      </c>
      <c r="C898" s="37" t="e">
        <f>SUMIF(#REF!,A898,#REF!)</f>
        <v>#REF!</v>
      </c>
      <c r="D898" s="37" t="e">
        <f>SUMIF(#REF!,A898,#REF!)</f>
        <v>#REF!</v>
      </c>
      <c r="E898" s="37" t="e">
        <f>SUMIF(#REF!,A898,#REF!)</f>
        <v>#REF!</v>
      </c>
    </row>
    <row r="899" spans="1:5" ht="17.100000000000001" customHeight="1" x14ac:dyDescent="0.15">
      <c r="A899" s="36"/>
      <c r="B899" s="37" t="e">
        <f>SUMIF(#REF!,A899,#REF!)</f>
        <v>#REF!</v>
      </c>
      <c r="C899" s="37" t="e">
        <f>SUMIF(#REF!,A899,#REF!)</f>
        <v>#REF!</v>
      </c>
      <c r="D899" s="37" t="e">
        <f>SUMIF(#REF!,A899,#REF!)</f>
        <v>#REF!</v>
      </c>
      <c r="E899" s="37" t="e">
        <f>SUMIF(#REF!,A899,#REF!)</f>
        <v>#REF!</v>
      </c>
    </row>
    <row r="900" spans="1:5" ht="17.100000000000001" customHeight="1" x14ac:dyDescent="0.15">
      <c r="A900" s="36"/>
      <c r="B900" s="37" t="e">
        <f>SUMIF(#REF!,A900,#REF!)</f>
        <v>#REF!</v>
      </c>
      <c r="C900" s="37" t="e">
        <f>SUMIF(#REF!,A900,#REF!)</f>
        <v>#REF!</v>
      </c>
      <c r="D900" s="37" t="e">
        <f>SUMIF(#REF!,A900,#REF!)</f>
        <v>#REF!</v>
      </c>
      <c r="E900" s="37" t="e">
        <f>SUMIF(#REF!,A900,#REF!)</f>
        <v>#REF!</v>
      </c>
    </row>
    <row r="901" spans="1:5" ht="17.100000000000001" customHeight="1" x14ac:dyDescent="0.15">
      <c r="A901" s="36"/>
      <c r="B901" s="37" t="e">
        <f>SUMIF(#REF!,A901,#REF!)</f>
        <v>#REF!</v>
      </c>
      <c r="C901" s="37" t="e">
        <f>SUMIF(#REF!,A901,#REF!)</f>
        <v>#REF!</v>
      </c>
      <c r="D901" s="37" t="e">
        <f>SUMIF(#REF!,A901,#REF!)</f>
        <v>#REF!</v>
      </c>
      <c r="E901" s="37" t="e">
        <f>SUMIF(#REF!,A901,#REF!)</f>
        <v>#REF!</v>
      </c>
    </row>
    <row r="902" spans="1:5" ht="17.100000000000001" customHeight="1" x14ac:dyDescent="0.15">
      <c r="A902" s="36"/>
      <c r="B902" s="37" t="e">
        <f>SUMIF(#REF!,A902,#REF!)</f>
        <v>#REF!</v>
      </c>
      <c r="C902" s="37" t="e">
        <f>SUMIF(#REF!,A902,#REF!)</f>
        <v>#REF!</v>
      </c>
      <c r="D902" s="37" t="e">
        <f>SUMIF(#REF!,A902,#REF!)</f>
        <v>#REF!</v>
      </c>
      <c r="E902" s="37" t="e">
        <f>SUMIF(#REF!,A902,#REF!)</f>
        <v>#REF!</v>
      </c>
    </row>
    <row r="903" spans="1:5" ht="17.100000000000001" customHeight="1" x14ac:dyDescent="0.15">
      <c r="A903" s="36"/>
      <c r="B903" s="37" t="e">
        <f>SUMIF(#REF!,A903,#REF!)</f>
        <v>#REF!</v>
      </c>
      <c r="C903" s="37" t="e">
        <f>SUMIF(#REF!,A903,#REF!)</f>
        <v>#REF!</v>
      </c>
      <c r="D903" s="37" t="e">
        <f>SUMIF(#REF!,A903,#REF!)</f>
        <v>#REF!</v>
      </c>
      <c r="E903" s="37" t="e">
        <f>SUMIF(#REF!,A903,#REF!)</f>
        <v>#REF!</v>
      </c>
    </row>
    <row r="904" spans="1:5" ht="17.100000000000001" customHeight="1" x14ac:dyDescent="0.15">
      <c r="A904" s="36"/>
      <c r="B904" s="37" t="e">
        <f>SUMIF(#REF!,A904,#REF!)</f>
        <v>#REF!</v>
      </c>
      <c r="C904" s="37" t="e">
        <f>SUMIF(#REF!,A904,#REF!)</f>
        <v>#REF!</v>
      </c>
      <c r="D904" s="37" t="e">
        <f>SUMIF(#REF!,A904,#REF!)</f>
        <v>#REF!</v>
      </c>
      <c r="E904" s="37" t="e">
        <f>SUMIF(#REF!,A904,#REF!)</f>
        <v>#REF!</v>
      </c>
    </row>
    <row r="905" spans="1:5" ht="17.100000000000001" customHeight="1" x14ac:dyDescent="0.15">
      <c r="A905" s="36"/>
      <c r="B905" s="37" t="e">
        <f>SUMIF(#REF!,A905,#REF!)</f>
        <v>#REF!</v>
      </c>
      <c r="C905" s="37" t="e">
        <f>SUMIF(#REF!,A905,#REF!)</f>
        <v>#REF!</v>
      </c>
      <c r="D905" s="37" t="e">
        <f>SUMIF(#REF!,A905,#REF!)</f>
        <v>#REF!</v>
      </c>
      <c r="E905" s="37" t="e">
        <f>SUMIF(#REF!,A905,#REF!)</f>
        <v>#REF!</v>
      </c>
    </row>
    <row r="906" spans="1:5" ht="17.100000000000001" customHeight="1" x14ac:dyDescent="0.15">
      <c r="A906" s="36"/>
      <c r="B906" s="37" t="e">
        <f>SUMIF(#REF!,A906,#REF!)</f>
        <v>#REF!</v>
      </c>
      <c r="C906" s="37" t="e">
        <f>SUMIF(#REF!,A906,#REF!)</f>
        <v>#REF!</v>
      </c>
      <c r="D906" s="37" t="e">
        <f>SUMIF(#REF!,A906,#REF!)</f>
        <v>#REF!</v>
      </c>
      <c r="E906" s="37" t="e">
        <f>SUMIF(#REF!,A906,#REF!)</f>
        <v>#REF!</v>
      </c>
    </row>
    <row r="907" spans="1:5" ht="17.100000000000001" customHeight="1" x14ac:dyDescent="0.15">
      <c r="A907" s="36"/>
      <c r="B907" s="37" t="e">
        <f>SUMIF(#REF!,A907,#REF!)</f>
        <v>#REF!</v>
      </c>
      <c r="C907" s="37" t="e">
        <f>SUMIF(#REF!,A907,#REF!)</f>
        <v>#REF!</v>
      </c>
      <c r="D907" s="37" t="e">
        <f>SUMIF(#REF!,A907,#REF!)</f>
        <v>#REF!</v>
      </c>
      <c r="E907" s="37" t="e">
        <f>SUMIF(#REF!,A907,#REF!)</f>
        <v>#REF!</v>
      </c>
    </row>
    <row r="908" spans="1:5" ht="17.100000000000001" customHeight="1" x14ac:dyDescent="0.15">
      <c r="A908" s="36"/>
      <c r="B908" s="37" t="e">
        <f>SUMIF(#REF!,A908,#REF!)</f>
        <v>#REF!</v>
      </c>
      <c r="C908" s="37" t="e">
        <f>SUMIF(#REF!,A908,#REF!)</f>
        <v>#REF!</v>
      </c>
      <c r="D908" s="37" t="e">
        <f>SUMIF(#REF!,A908,#REF!)</f>
        <v>#REF!</v>
      </c>
      <c r="E908" s="37" t="e">
        <f>SUMIF(#REF!,A908,#REF!)</f>
        <v>#REF!</v>
      </c>
    </row>
    <row r="909" spans="1:5" ht="17.100000000000001" customHeight="1" x14ac:dyDescent="0.15">
      <c r="A909" s="36"/>
      <c r="B909" s="37" t="e">
        <f>SUMIF(#REF!,A909,#REF!)</f>
        <v>#REF!</v>
      </c>
      <c r="C909" s="37" t="e">
        <f>SUMIF(#REF!,A909,#REF!)</f>
        <v>#REF!</v>
      </c>
      <c r="D909" s="37" t="e">
        <f>SUMIF(#REF!,A909,#REF!)</f>
        <v>#REF!</v>
      </c>
      <c r="E909" s="37" t="e">
        <f>SUMIF(#REF!,A909,#REF!)</f>
        <v>#REF!</v>
      </c>
    </row>
    <row r="910" spans="1:5" ht="17.100000000000001" customHeight="1" x14ac:dyDescent="0.15">
      <c r="A910" s="36"/>
      <c r="B910" s="37" t="e">
        <f>SUMIF(#REF!,A910,#REF!)</f>
        <v>#REF!</v>
      </c>
      <c r="C910" s="37" t="e">
        <f>SUMIF(#REF!,A910,#REF!)</f>
        <v>#REF!</v>
      </c>
      <c r="D910" s="37" t="e">
        <f>SUMIF(#REF!,A910,#REF!)</f>
        <v>#REF!</v>
      </c>
      <c r="E910" s="37" t="e">
        <f>SUMIF(#REF!,A910,#REF!)</f>
        <v>#REF!</v>
      </c>
    </row>
    <row r="911" spans="1:5" ht="17.100000000000001" customHeight="1" x14ac:dyDescent="0.15">
      <c r="A911" s="36"/>
      <c r="B911" s="37" t="e">
        <f>SUMIF(#REF!,A911,#REF!)</f>
        <v>#REF!</v>
      </c>
      <c r="C911" s="37" t="e">
        <f>SUMIF(#REF!,A911,#REF!)</f>
        <v>#REF!</v>
      </c>
      <c r="D911" s="37" t="e">
        <f>SUMIF(#REF!,A911,#REF!)</f>
        <v>#REF!</v>
      </c>
      <c r="E911" s="37" t="e">
        <f>SUMIF(#REF!,A911,#REF!)</f>
        <v>#REF!</v>
      </c>
    </row>
    <row r="912" spans="1:5" ht="17.100000000000001" customHeight="1" x14ac:dyDescent="0.15">
      <c r="A912" s="36"/>
      <c r="B912" s="37" t="e">
        <f>SUMIF(#REF!,A912,#REF!)</f>
        <v>#REF!</v>
      </c>
      <c r="C912" s="37" t="e">
        <f>SUMIF(#REF!,A912,#REF!)</f>
        <v>#REF!</v>
      </c>
      <c r="D912" s="37" t="e">
        <f>SUMIF(#REF!,A912,#REF!)</f>
        <v>#REF!</v>
      </c>
      <c r="E912" s="37" t="e">
        <f>SUMIF(#REF!,A912,#REF!)</f>
        <v>#REF!</v>
      </c>
    </row>
    <row r="913" spans="1:5" ht="17.100000000000001" customHeight="1" x14ac:dyDescent="0.15">
      <c r="A913" s="36"/>
      <c r="B913" s="37" t="e">
        <f>SUMIF(#REF!,A913,#REF!)</f>
        <v>#REF!</v>
      </c>
      <c r="C913" s="37" t="e">
        <f>SUMIF(#REF!,A913,#REF!)</f>
        <v>#REF!</v>
      </c>
      <c r="D913" s="37" t="e">
        <f>SUMIF(#REF!,A913,#REF!)</f>
        <v>#REF!</v>
      </c>
      <c r="E913" s="37" t="e">
        <f>SUMIF(#REF!,A913,#REF!)</f>
        <v>#REF!</v>
      </c>
    </row>
    <row r="914" spans="1:5" ht="17.100000000000001" customHeight="1" x14ac:dyDescent="0.15">
      <c r="A914" s="36"/>
      <c r="B914" s="37" t="e">
        <f>SUMIF(#REF!,A914,#REF!)</f>
        <v>#REF!</v>
      </c>
      <c r="C914" s="37" t="e">
        <f>SUMIF(#REF!,A914,#REF!)</f>
        <v>#REF!</v>
      </c>
      <c r="D914" s="37" t="e">
        <f>SUMIF(#REF!,A914,#REF!)</f>
        <v>#REF!</v>
      </c>
      <c r="E914" s="37" t="e">
        <f>SUMIF(#REF!,A914,#REF!)</f>
        <v>#REF!</v>
      </c>
    </row>
    <row r="915" spans="1:5" ht="17.100000000000001" customHeight="1" x14ac:dyDescent="0.15">
      <c r="A915" s="36"/>
      <c r="B915" s="37" t="e">
        <f>SUMIF(#REF!,A915,#REF!)</f>
        <v>#REF!</v>
      </c>
      <c r="C915" s="37" t="e">
        <f>SUMIF(#REF!,A915,#REF!)</f>
        <v>#REF!</v>
      </c>
      <c r="D915" s="37" t="e">
        <f>SUMIF(#REF!,A915,#REF!)</f>
        <v>#REF!</v>
      </c>
      <c r="E915" s="37" t="e">
        <f>SUMIF(#REF!,A915,#REF!)</f>
        <v>#REF!</v>
      </c>
    </row>
    <row r="916" spans="1:5" ht="17.100000000000001" customHeight="1" x14ac:dyDescent="0.15">
      <c r="A916" s="36"/>
      <c r="B916" s="37" t="e">
        <f>SUMIF(#REF!,A916,#REF!)</f>
        <v>#REF!</v>
      </c>
      <c r="C916" s="37" t="e">
        <f>SUMIF(#REF!,A916,#REF!)</f>
        <v>#REF!</v>
      </c>
      <c r="D916" s="37" t="e">
        <f>SUMIF(#REF!,A916,#REF!)</f>
        <v>#REF!</v>
      </c>
      <c r="E916" s="37" t="e">
        <f>SUMIF(#REF!,A916,#REF!)</f>
        <v>#REF!</v>
      </c>
    </row>
    <row r="917" spans="1:5" ht="17.100000000000001" customHeight="1" x14ac:dyDescent="0.15">
      <c r="A917" s="36"/>
      <c r="B917" s="37" t="e">
        <f>SUMIF(#REF!,A917,#REF!)</f>
        <v>#REF!</v>
      </c>
      <c r="C917" s="37" t="e">
        <f>SUMIF(#REF!,A917,#REF!)</f>
        <v>#REF!</v>
      </c>
      <c r="D917" s="37" t="e">
        <f>SUMIF(#REF!,A917,#REF!)</f>
        <v>#REF!</v>
      </c>
      <c r="E917" s="37" t="e">
        <f>SUMIF(#REF!,A917,#REF!)</f>
        <v>#REF!</v>
      </c>
    </row>
    <row r="918" spans="1:5" ht="17.100000000000001" customHeight="1" x14ac:dyDescent="0.15">
      <c r="A918" s="36"/>
      <c r="B918" s="37" t="e">
        <f>SUMIF(#REF!,A918,#REF!)</f>
        <v>#REF!</v>
      </c>
      <c r="C918" s="37" t="e">
        <f>SUMIF(#REF!,A918,#REF!)</f>
        <v>#REF!</v>
      </c>
      <c r="D918" s="37" t="e">
        <f>SUMIF(#REF!,A918,#REF!)</f>
        <v>#REF!</v>
      </c>
      <c r="E918" s="37" t="e">
        <f>SUMIF(#REF!,A918,#REF!)</f>
        <v>#REF!</v>
      </c>
    </row>
    <row r="919" spans="1:5" ht="17.100000000000001" customHeight="1" x14ac:dyDescent="0.15">
      <c r="A919" s="36"/>
      <c r="B919" s="37" t="e">
        <f>SUMIF(#REF!,A919,#REF!)</f>
        <v>#REF!</v>
      </c>
      <c r="C919" s="37" t="e">
        <f>SUMIF(#REF!,A919,#REF!)</f>
        <v>#REF!</v>
      </c>
      <c r="D919" s="37" t="e">
        <f>SUMIF(#REF!,A919,#REF!)</f>
        <v>#REF!</v>
      </c>
      <c r="E919" s="37" t="e">
        <f>SUMIF(#REF!,A919,#REF!)</f>
        <v>#REF!</v>
      </c>
    </row>
    <row r="920" spans="1:5" ht="17.100000000000001" customHeight="1" x14ac:dyDescent="0.15">
      <c r="A920" s="36"/>
      <c r="B920" s="37" t="e">
        <f>SUMIF(#REF!,A920,#REF!)</f>
        <v>#REF!</v>
      </c>
      <c r="C920" s="37" t="e">
        <f>SUMIF(#REF!,A920,#REF!)</f>
        <v>#REF!</v>
      </c>
      <c r="D920" s="37" t="e">
        <f>SUMIF(#REF!,A920,#REF!)</f>
        <v>#REF!</v>
      </c>
      <c r="E920" s="37" t="e">
        <f>SUMIF(#REF!,A920,#REF!)</f>
        <v>#REF!</v>
      </c>
    </row>
    <row r="921" spans="1:5" ht="17.100000000000001" customHeight="1" x14ac:dyDescent="0.15">
      <c r="A921" s="36"/>
      <c r="B921" s="37" t="e">
        <f>SUMIF(#REF!,A921,#REF!)</f>
        <v>#REF!</v>
      </c>
      <c r="C921" s="37" t="e">
        <f>SUMIF(#REF!,A921,#REF!)</f>
        <v>#REF!</v>
      </c>
      <c r="D921" s="37" t="e">
        <f>SUMIF(#REF!,A921,#REF!)</f>
        <v>#REF!</v>
      </c>
      <c r="E921" s="37" t="e">
        <f>SUMIF(#REF!,A921,#REF!)</f>
        <v>#REF!</v>
      </c>
    </row>
    <row r="922" spans="1:5" ht="17.100000000000001" customHeight="1" x14ac:dyDescent="0.15">
      <c r="A922" s="36"/>
      <c r="B922" s="37" t="e">
        <f>SUMIF(#REF!,A922,#REF!)</f>
        <v>#REF!</v>
      </c>
      <c r="C922" s="37" t="e">
        <f>SUMIF(#REF!,A922,#REF!)</f>
        <v>#REF!</v>
      </c>
      <c r="D922" s="37" t="e">
        <f>SUMIF(#REF!,A922,#REF!)</f>
        <v>#REF!</v>
      </c>
      <c r="E922" s="37" t="e">
        <f>SUMIF(#REF!,A922,#REF!)</f>
        <v>#REF!</v>
      </c>
    </row>
    <row r="923" spans="1:5" ht="17.100000000000001" customHeight="1" x14ac:dyDescent="0.15">
      <c r="A923" s="36"/>
      <c r="B923" s="37" t="e">
        <f>SUMIF(#REF!,A923,#REF!)</f>
        <v>#REF!</v>
      </c>
      <c r="C923" s="37" t="e">
        <f>SUMIF(#REF!,A923,#REF!)</f>
        <v>#REF!</v>
      </c>
      <c r="D923" s="37" t="e">
        <f>SUMIF(#REF!,A923,#REF!)</f>
        <v>#REF!</v>
      </c>
      <c r="E923" s="37" t="e">
        <f>SUMIF(#REF!,A923,#REF!)</f>
        <v>#REF!</v>
      </c>
    </row>
    <row r="924" spans="1:5" ht="17.100000000000001" customHeight="1" x14ac:dyDescent="0.15">
      <c r="A924" s="36"/>
      <c r="B924" s="37" t="e">
        <f>SUMIF(#REF!,A924,#REF!)</f>
        <v>#REF!</v>
      </c>
      <c r="C924" s="37" t="e">
        <f>SUMIF(#REF!,A924,#REF!)</f>
        <v>#REF!</v>
      </c>
      <c r="D924" s="37" t="e">
        <f>SUMIF(#REF!,A924,#REF!)</f>
        <v>#REF!</v>
      </c>
      <c r="E924" s="37" t="e">
        <f>SUMIF(#REF!,A924,#REF!)</f>
        <v>#REF!</v>
      </c>
    </row>
    <row r="925" spans="1:5" ht="17.100000000000001" customHeight="1" x14ac:dyDescent="0.15">
      <c r="A925" s="36"/>
      <c r="B925" s="37" t="e">
        <f>SUMIF(#REF!,A925,#REF!)</f>
        <v>#REF!</v>
      </c>
      <c r="C925" s="37" t="e">
        <f>SUMIF(#REF!,A925,#REF!)</f>
        <v>#REF!</v>
      </c>
      <c r="D925" s="37" t="e">
        <f>SUMIF(#REF!,A925,#REF!)</f>
        <v>#REF!</v>
      </c>
      <c r="E925" s="37" t="e">
        <f>SUMIF(#REF!,A925,#REF!)</f>
        <v>#REF!</v>
      </c>
    </row>
    <row r="926" spans="1:5" ht="17.100000000000001" customHeight="1" x14ac:dyDescent="0.15">
      <c r="A926" s="36"/>
      <c r="B926" s="37" t="e">
        <f>SUMIF(#REF!,A926,#REF!)</f>
        <v>#REF!</v>
      </c>
      <c r="C926" s="37" t="e">
        <f>SUMIF(#REF!,A926,#REF!)</f>
        <v>#REF!</v>
      </c>
      <c r="D926" s="37" t="e">
        <f>SUMIF(#REF!,A926,#REF!)</f>
        <v>#REF!</v>
      </c>
      <c r="E926" s="37" t="e">
        <f>SUMIF(#REF!,A926,#REF!)</f>
        <v>#REF!</v>
      </c>
    </row>
    <row r="927" spans="1:5" ht="17.100000000000001" customHeight="1" x14ac:dyDescent="0.15">
      <c r="A927" s="36"/>
      <c r="B927" s="37" t="e">
        <f>SUMIF(#REF!,A927,#REF!)</f>
        <v>#REF!</v>
      </c>
      <c r="C927" s="37" t="e">
        <f>SUMIF(#REF!,A927,#REF!)</f>
        <v>#REF!</v>
      </c>
      <c r="D927" s="37" t="e">
        <f>SUMIF(#REF!,A927,#REF!)</f>
        <v>#REF!</v>
      </c>
      <c r="E927" s="37" t="e">
        <f>SUMIF(#REF!,A927,#REF!)</f>
        <v>#REF!</v>
      </c>
    </row>
    <row r="928" spans="1:5" ht="17.100000000000001" customHeight="1" x14ac:dyDescent="0.15">
      <c r="A928" s="36"/>
      <c r="B928" s="37" t="e">
        <f>SUMIF(#REF!,A928,#REF!)</f>
        <v>#REF!</v>
      </c>
      <c r="C928" s="37" t="e">
        <f>SUMIF(#REF!,A928,#REF!)</f>
        <v>#REF!</v>
      </c>
      <c r="D928" s="37" t="e">
        <f>SUMIF(#REF!,A928,#REF!)</f>
        <v>#REF!</v>
      </c>
      <c r="E928" s="37" t="e">
        <f>SUMIF(#REF!,A928,#REF!)</f>
        <v>#REF!</v>
      </c>
    </row>
    <row r="929" spans="1:5" ht="17.100000000000001" customHeight="1" x14ac:dyDescent="0.15">
      <c r="A929" s="36"/>
      <c r="B929" s="37" t="e">
        <f>SUMIF(#REF!,A929,#REF!)</f>
        <v>#REF!</v>
      </c>
      <c r="C929" s="37" t="e">
        <f>SUMIF(#REF!,A929,#REF!)</f>
        <v>#REF!</v>
      </c>
      <c r="D929" s="37" t="e">
        <f>SUMIF(#REF!,A929,#REF!)</f>
        <v>#REF!</v>
      </c>
      <c r="E929" s="37" t="e">
        <f>SUMIF(#REF!,A929,#REF!)</f>
        <v>#REF!</v>
      </c>
    </row>
    <row r="930" spans="1:5" ht="17.100000000000001" customHeight="1" x14ac:dyDescent="0.15">
      <c r="A930" s="36"/>
      <c r="B930" s="37" t="e">
        <f>SUMIF(#REF!,A930,#REF!)</f>
        <v>#REF!</v>
      </c>
      <c r="C930" s="37" t="e">
        <f>SUMIF(#REF!,A930,#REF!)</f>
        <v>#REF!</v>
      </c>
      <c r="D930" s="37" t="e">
        <f>SUMIF(#REF!,A930,#REF!)</f>
        <v>#REF!</v>
      </c>
      <c r="E930" s="37" t="e">
        <f>SUMIF(#REF!,A930,#REF!)</f>
        <v>#REF!</v>
      </c>
    </row>
    <row r="931" spans="1:5" ht="17.100000000000001" customHeight="1" x14ac:dyDescent="0.15">
      <c r="A931" s="36"/>
      <c r="B931" s="37" t="e">
        <f>SUMIF(#REF!,A931,#REF!)</f>
        <v>#REF!</v>
      </c>
      <c r="C931" s="37" t="e">
        <f>SUMIF(#REF!,A931,#REF!)</f>
        <v>#REF!</v>
      </c>
      <c r="D931" s="37" t="e">
        <f>SUMIF(#REF!,A931,#REF!)</f>
        <v>#REF!</v>
      </c>
      <c r="E931" s="37" t="e">
        <f>SUMIF(#REF!,A931,#REF!)</f>
        <v>#REF!</v>
      </c>
    </row>
    <row r="932" spans="1:5" ht="17.100000000000001" customHeight="1" x14ac:dyDescent="0.15">
      <c r="A932" s="36"/>
      <c r="B932" s="37" t="e">
        <f>SUMIF(#REF!,A932,#REF!)</f>
        <v>#REF!</v>
      </c>
      <c r="C932" s="37" t="e">
        <f>SUMIF(#REF!,A932,#REF!)</f>
        <v>#REF!</v>
      </c>
      <c r="D932" s="37" t="e">
        <f>SUMIF(#REF!,A932,#REF!)</f>
        <v>#REF!</v>
      </c>
      <c r="E932" s="37" t="e">
        <f>SUMIF(#REF!,A932,#REF!)</f>
        <v>#REF!</v>
      </c>
    </row>
    <row r="933" spans="1:5" ht="17.100000000000001" customHeight="1" x14ac:dyDescent="0.15">
      <c r="A933" s="36"/>
      <c r="B933" s="37" t="e">
        <f>SUMIF(#REF!,A933,#REF!)</f>
        <v>#REF!</v>
      </c>
      <c r="C933" s="37" t="e">
        <f>SUMIF(#REF!,A933,#REF!)</f>
        <v>#REF!</v>
      </c>
      <c r="D933" s="37" t="e">
        <f>SUMIF(#REF!,A933,#REF!)</f>
        <v>#REF!</v>
      </c>
      <c r="E933" s="37" t="e">
        <f>SUMIF(#REF!,A933,#REF!)</f>
        <v>#REF!</v>
      </c>
    </row>
    <row r="934" spans="1:5" ht="17.100000000000001" customHeight="1" x14ac:dyDescent="0.15">
      <c r="A934" s="36"/>
      <c r="B934" s="37" t="e">
        <f>SUMIF(#REF!,A934,#REF!)</f>
        <v>#REF!</v>
      </c>
      <c r="C934" s="37" t="e">
        <f>SUMIF(#REF!,A934,#REF!)</f>
        <v>#REF!</v>
      </c>
      <c r="D934" s="37" t="e">
        <f>SUMIF(#REF!,A934,#REF!)</f>
        <v>#REF!</v>
      </c>
      <c r="E934" s="37" t="e">
        <f>SUMIF(#REF!,A934,#REF!)</f>
        <v>#REF!</v>
      </c>
    </row>
    <row r="935" spans="1:5" ht="17.100000000000001" customHeight="1" x14ac:dyDescent="0.15">
      <c r="A935" s="36"/>
      <c r="B935" s="37" t="e">
        <f>SUMIF(#REF!,A935,#REF!)</f>
        <v>#REF!</v>
      </c>
      <c r="C935" s="37" t="e">
        <f>SUMIF(#REF!,A935,#REF!)</f>
        <v>#REF!</v>
      </c>
      <c r="D935" s="37" t="e">
        <f>SUMIF(#REF!,A935,#REF!)</f>
        <v>#REF!</v>
      </c>
      <c r="E935" s="37" t="e">
        <f>SUMIF(#REF!,A935,#REF!)</f>
        <v>#REF!</v>
      </c>
    </row>
    <row r="936" spans="1:5" ht="17.100000000000001" customHeight="1" x14ac:dyDescent="0.15">
      <c r="A936" s="36"/>
      <c r="B936" s="37" t="e">
        <f>SUMIF(#REF!,A936,#REF!)</f>
        <v>#REF!</v>
      </c>
      <c r="C936" s="37" t="e">
        <f>SUMIF(#REF!,A936,#REF!)</f>
        <v>#REF!</v>
      </c>
      <c r="D936" s="37" t="e">
        <f>SUMIF(#REF!,A936,#REF!)</f>
        <v>#REF!</v>
      </c>
      <c r="E936" s="37" t="e">
        <f>SUMIF(#REF!,A936,#REF!)</f>
        <v>#REF!</v>
      </c>
    </row>
    <row r="937" spans="1:5" ht="17.100000000000001" customHeight="1" x14ac:dyDescent="0.15">
      <c r="A937" s="36"/>
      <c r="B937" s="37" t="e">
        <f>SUMIF(#REF!,A937,#REF!)</f>
        <v>#REF!</v>
      </c>
      <c r="C937" s="37" t="e">
        <f>SUMIF(#REF!,A937,#REF!)</f>
        <v>#REF!</v>
      </c>
      <c r="D937" s="37" t="e">
        <f>SUMIF(#REF!,A937,#REF!)</f>
        <v>#REF!</v>
      </c>
      <c r="E937" s="37" t="e">
        <f>SUMIF(#REF!,A937,#REF!)</f>
        <v>#REF!</v>
      </c>
    </row>
    <row r="938" spans="1:5" ht="17.100000000000001" customHeight="1" x14ac:dyDescent="0.15">
      <c r="A938" s="36"/>
      <c r="B938" s="37" t="e">
        <f>SUMIF(#REF!,A938,#REF!)</f>
        <v>#REF!</v>
      </c>
      <c r="C938" s="37" t="e">
        <f>SUMIF(#REF!,A938,#REF!)</f>
        <v>#REF!</v>
      </c>
      <c r="D938" s="37" t="e">
        <f>SUMIF(#REF!,A938,#REF!)</f>
        <v>#REF!</v>
      </c>
      <c r="E938" s="37" t="e">
        <f>SUMIF(#REF!,A938,#REF!)</f>
        <v>#REF!</v>
      </c>
    </row>
    <row r="939" spans="1:5" ht="17.100000000000001" customHeight="1" x14ac:dyDescent="0.15">
      <c r="A939" s="36"/>
      <c r="B939" s="37" t="e">
        <f>SUMIF(#REF!,A939,#REF!)</f>
        <v>#REF!</v>
      </c>
      <c r="C939" s="37" t="e">
        <f>SUMIF(#REF!,A939,#REF!)</f>
        <v>#REF!</v>
      </c>
      <c r="D939" s="37" t="e">
        <f>SUMIF(#REF!,A939,#REF!)</f>
        <v>#REF!</v>
      </c>
      <c r="E939" s="37" t="e">
        <f>SUMIF(#REF!,A939,#REF!)</f>
        <v>#REF!</v>
      </c>
    </row>
    <row r="940" spans="1:5" ht="17.100000000000001" customHeight="1" x14ac:dyDescent="0.15">
      <c r="A940" s="36"/>
      <c r="B940" s="37" t="e">
        <f>SUMIF(#REF!,A940,#REF!)</f>
        <v>#REF!</v>
      </c>
      <c r="C940" s="37" t="e">
        <f>SUMIF(#REF!,A940,#REF!)</f>
        <v>#REF!</v>
      </c>
      <c r="D940" s="37" t="e">
        <f>SUMIF(#REF!,A940,#REF!)</f>
        <v>#REF!</v>
      </c>
      <c r="E940" s="37" t="e">
        <f>SUMIF(#REF!,A940,#REF!)</f>
        <v>#REF!</v>
      </c>
    </row>
    <row r="941" spans="1:5" ht="17.100000000000001" customHeight="1" x14ac:dyDescent="0.15">
      <c r="A941" s="36"/>
      <c r="B941" s="37" t="e">
        <f>SUMIF(#REF!,A941,#REF!)</f>
        <v>#REF!</v>
      </c>
      <c r="C941" s="37" t="e">
        <f>SUMIF(#REF!,A941,#REF!)</f>
        <v>#REF!</v>
      </c>
      <c r="D941" s="37" t="e">
        <f>SUMIF(#REF!,A941,#REF!)</f>
        <v>#REF!</v>
      </c>
      <c r="E941" s="37" t="e">
        <f>SUMIF(#REF!,A941,#REF!)</f>
        <v>#REF!</v>
      </c>
    </row>
    <row r="942" spans="1:5" ht="17.100000000000001" customHeight="1" x14ac:dyDescent="0.15">
      <c r="A942" s="36"/>
      <c r="B942" s="37" t="e">
        <f>SUMIF(#REF!,A942,#REF!)</f>
        <v>#REF!</v>
      </c>
      <c r="C942" s="37" t="e">
        <f>SUMIF(#REF!,A942,#REF!)</f>
        <v>#REF!</v>
      </c>
      <c r="D942" s="37" t="e">
        <f>SUMIF(#REF!,A942,#REF!)</f>
        <v>#REF!</v>
      </c>
      <c r="E942" s="37" t="e">
        <f>SUMIF(#REF!,A942,#REF!)</f>
        <v>#REF!</v>
      </c>
    </row>
    <row r="943" spans="1:5" ht="17.100000000000001" customHeight="1" x14ac:dyDescent="0.15">
      <c r="A943" s="36"/>
      <c r="B943" s="37" t="e">
        <f>SUMIF(#REF!,A943,#REF!)</f>
        <v>#REF!</v>
      </c>
      <c r="C943" s="37" t="e">
        <f>SUMIF(#REF!,A943,#REF!)</f>
        <v>#REF!</v>
      </c>
      <c r="D943" s="37" t="e">
        <f>SUMIF(#REF!,A943,#REF!)</f>
        <v>#REF!</v>
      </c>
      <c r="E943" s="37" t="e">
        <f>SUMIF(#REF!,A943,#REF!)</f>
        <v>#REF!</v>
      </c>
    </row>
    <row r="944" spans="1:5" ht="17.100000000000001" customHeight="1" x14ac:dyDescent="0.15">
      <c r="A944" s="36"/>
      <c r="B944" s="37" t="e">
        <f>SUMIF(#REF!,A944,#REF!)</f>
        <v>#REF!</v>
      </c>
      <c r="C944" s="37" t="e">
        <f>SUMIF(#REF!,A944,#REF!)</f>
        <v>#REF!</v>
      </c>
      <c r="D944" s="37" t="e">
        <f>SUMIF(#REF!,A944,#REF!)</f>
        <v>#REF!</v>
      </c>
      <c r="E944" s="37" t="e">
        <f>SUMIF(#REF!,A944,#REF!)</f>
        <v>#REF!</v>
      </c>
    </row>
    <row r="945" spans="1:5" ht="17.100000000000001" customHeight="1" x14ac:dyDescent="0.15">
      <c r="A945" s="36"/>
      <c r="B945" s="37" t="e">
        <f>SUMIF(#REF!,A945,#REF!)</f>
        <v>#REF!</v>
      </c>
      <c r="C945" s="37" t="e">
        <f>SUMIF(#REF!,A945,#REF!)</f>
        <v>#REF!</v>
      </c>
      <c r="D945" s="37" t="e">
        <f>SUMIF(#REF!,A945,#REF!)</f>
        <v>#REF!</v>
      </c>
      <c r="E945" s="37" t="e">
        <f>SUMIF(#REF!,A945,#REF!)</f>
        <v>#REF!</v>
      </c>
    </row>
    <row r="946" spans="1:5" ht="17.100000000000001" customHeight="1" x14ac:dyDescent="0.15">
      <c r="A946" s="36"/>
      <c r="B946" s="37" t="e">
        <f>SUMIF(#REF!,A946,#REF!)</f>
        <v>#REF!</v>
      </c>
      <c r="C946" s="37" t="e">
        <f>SUMIF(#REF!,A946,#REF!)</f>
        <v>#REF!</v>
      </c>
      <c r="D946" s="37" t="e">
        <f>SUMIF(#REF!,A946,#REF!)</f>
        <v>#REF!</v>
      </c>
      <c r="E946" s="37" t="e">
        <f>SUMIF(#REF!,A946,#REF!)</f>
        <v>#REF!</v>
      </c>
    </row>
    <row r="947" spans="1:5" ht="17.100000000000001" customHeight="1" x14ac:dyDescent="0.15">
      <c r="A947" s="36"/>
      <c r="B947" s="37" t="e">
        <f>SUMIF(#REF!,A947,#REF!)</f>
        <v>#REF!</v>
      </c>
      <c r="C947" s="37" t="e">
        <f>SUMIF(#REF!,A947,#REF!)</f>
        <v>#REF!</v>
      </c>
      <c r="D947" s="37" t="e">
        <f>SUMIF(#REF!,A947,#REF!)</f>
        <v>#REF!</v>
      </c>
      <c r="E947" s="37" t="e">
        <f>SUMIF(#REF!,A947,#REF!)</f>
        <v>#REF!</v>
      </c>
    </row>
    <row r="948" spans="1:5" ht="17.100000000000001" customHeight="1" x14ac:dyDescent="0.15">
      <c r="A948" s="36"/>
      <c r="B948" s="37" t="e">
        <f>SUMIF(#REF!,A948,#REF!)</f>
        <v>#REF!</v>
      </c>
      <c r="C948" s="37" t="e">
        <f>SUMIF(#REF!,A948,#REF!)</f>
        <v>#REF!</v>
      </c>
      <c r="D948" s="37" t="e">
        <f>SUMIF(#REF!,A948,#REF!)</f>
        <v>#REF!</v>
      </c>
      <c r="E948" s="37" t="e">
        <f>SUMIF(#REF!,A948,#REF!)</f>
        <v>#REF!</v>
      </c>
    </row>
    <row r="949" spans="1:5" ht="17.100000000000001" customHeight="1" x14ac:dyDescent="0.15">
      <c r="A949" s="36"/>
      <c r="B949" s="37" t="e">
        <f>SUMIF(#REF!,A949,#REF!)</f>
        <v>#REF!</v>
      </c>
      <c r="C949" s="37" t="e">
        <f>SUMIF(#REF!,A949,#REF!)</f>
        <v>#REF!</v>
      </c>
      <c r="D949" s="37" t="e">
        <f>SUMIF(#REF!,A949,#REF!)</f>
        <v>#REF!</v>
      </c>
      <c r="E949" s="37" t="e">
        <f>SUMIF(#REF!,A949,#REF!)</f>
        <v>#REF!</v>
      </c>
    </row>
    <row r="950" spans="1:5" ht="17.100000000000001" customHeight="1" x14ac:dyDescent="0.15">
      <c r="A950" s="36"/>
      <c r="B950" s="37" t="e">
        <f>SUMIF(#REF!,A950,#REF!)</f>
        <v>#REF!</v>
      </c>
      <c r="C950" s="37" t="e">
        <f>SUMIF(#REF!,A950,#REF!)</f>
        <v>#REF!</v>
      </c>
      <c r="D950" s="37" t="e">
        <f>SUMIF(#REF!,A950,#REF!)</f>
        <v>#REF!</v>
      </c>
      <c r="E950" s="37" t="e">
        <f>SUMIF(#REF!,A950,#REF!)</f>
        <v>#REF!</v>
      </c>
    </row>
    <row r="951" spans="1:5" ht="17.100000000000001" customHeight="1" x14ac:dyDescent="0.15">
      <c r="A951" s="36"/>
      <c r="B951" s="37" t="e">
        <f>SUMIF(#REF!,A951,#REF!)</f>
        <v>#REF!</v>
      </c>
      <c r="C951" s="37" t="e">
        <f>SUMIF(#REF!,A951,#REF!)</f>
        <v>#REF!</v>
      </c>
      <c r="D951" s="37" t="e">
        <f>SUMIF(#REF!,A951,#REF!)</f>
        <v>#REF!</v>
      </c>
      <c r="E951" s="37" t="e">
        <f>SUMIF(#REF!,A951,#REF!)</f>
        <v>#REF!</v>
      </c>
    </row>
    <row r="952" spans="1:5" ht="17.100000000000001" customHeight="1" x14ac:dyDescent="0.15">
      <c r="A952" s="36"/>
      <c r="B952" s="37" t="e">
        <f>SUMIF(#REF!,A952,#REF!)</f>
        <v>#REF!</v>
      </c>
      <c r="C952" s="37" t="e">
        <f>SUMIF(#REF!,A952,#REF!)</f>
        <v>#REF!</v>
      </c>
      <c r="D952" s="37" t="e">
        <f>SUMIF(#REF!,A952,#REF!)</f>
        <v>#REF!</v>
      </c>
      <c r="E952" s="37" t="e">
        <f>SUMIF(#REF!,A952,#REF!)</f>
        <v>#REF!</v>
      </c>
    </row>
    <row r="953" spans="1:5" ht="17.100000000000001" customHeight="1" x14ac:dyDescent="0.15">
      <c r="A953" s="36"/>
      <c r="B953" s="37" t="e">
        <f>SUMIF(#REF!,A953,#REF!)</f>
        <v>#REF!</v>
      </c>
      <c r="C953" s="37" t="e">
        <f>SUMIF(#REF!,A953,#REF!)</f>
        <v>#REF!</v>
      </c>
      <c r="D953" s="37" t="e">
        <f>SUMIF(#REF!,A953,#REF!)</f>
        <v>#REF!</v>
      </c>
      <c r="E953" s="37" t="e">
        <f>SUMIF(#REF!,A953,#REF!)</f>
        <v>#REF!</v>
      </c>
    </row>
    <row r="954" spans="1:5" ht="17.100000000000001" customHeight="1" x14ac:dyDescent="0.15">
      <c r="A954" s="36"/>
      <c r="B954" s="37" t="e">
        <f>SUMIF(#REF!,A954,#REF!)</f>
        <v>#REF!</v>
      </c>
      <c r="C954" s="37" t="e">
        <f>SUMIF(#REF!,A954,#REF!)</f>
        <v>#REF!</v>
      </c>
      <c r="D954" s="37" t="e">
        <f>SUMIF(#REF!,A954,#REF!)</f>
        <v>#REF!</v>
      </c>
      <c r="E954" s="37" t="e">
        <f>SUMIF(#REF!,A954,#REF!)</f>
        <v>#REF!</v>
      </c>
    </row>
    <row r="955" spans="1:5" ht="17.100000000000001" customHeight="1" x14ac:dyDescent="0.15">
      <c r="A955" s="36"/>
      <c r="B955" s="37" t="e">
        <f>SUMIF(#REF!,A955,#REF!)</f>
        <v>#REF!</v>
      </c>
      <c r="C955" s="37" t="e">
        <f>SUMIF(#REF!,A955,#REF!)</f>
        <v>#REF!</v>
      </c>
      <c r="D955" s="37" t="e">
        <f>SUMIF(#REF!,A955,#REF!)</f>
        <v>#REF!</v>
      </c>
      <c r="E955" s="37" t="e">
        <f>SUMIF(#REF!,A955,#REF!)</f>
        <v>#REF!</v>
      </c>
    </row>
    <row r="956" spans="1:5" ht="17.100000000000001" customHeight="1" x14ac:dyDescent="0.15">
      <c r="A956" s="36"/>
      <c r="B956" s="37" t="e">
        <f>SUMIF(#REF!,A956,#REF!)</f>
        <v>#REF!</v>
      </c>
      <c r="C956" s="37" t="e">
        <f>SUMIF(#REF!,A956,#REF!)</f>
        <v>#REF!</v>
      </c>
      <c r="D956" s="37" t="e">
        <f>SUMIF(#REF!,A956,#REF!)</f>
        <v>#REF!</v>
      </c>
      <c r="E956" s="37" t="e">
        <f>SUMIF(#REF!,A956,#REF!)</f>
        <v>#REF!</v>
      </c>
    </row>
    <row r="957" spans="1:5" ht="17.100000000000001" customHeight="1" x14ac:dyDescent="0.15">
      <c r="A957" s="36"/>
      <c r="B957" s="37" t="e">
        <f>SUMIF(#REF!,A957,#REF!)</f>
        <v>#REF!</v>
      </c>
      <c r="C957" s="37" t="e">
        <f>SUMIF(#REF!,A957,#REF!)</f>
        <v>#REF!</v>
      </c>
      <c r="D957" s="37" t="e">
        <f>SUMIF(#REF!,A957,#REF!)</f>
        <v>#REF!</v>
      </c>
      <c r="E957" s="37" t="e">
        <f>SUMIF(#REF!,A957,#REF!)</f>
        <v>#REF!</v>
      </c>
    </row>
    <row r="958" spans="1:5" ht="17.100000000000001" customHeight="1" x14ac:dyDescent="0.15">
      <c r="A958" s="36"/>
      <c r="B958" s="37" t="e">
        <f>SUMIF(#REF!,A958,#REF!)</f>
        <v>#REF!</v>
      </c>
      <c r="C958" s="37" t="e">
        <f>SUMIF(#REF!,A958,#REF!)</f>
        <v>#REF!</v>
      </c>
      <c r="D958" s="37" t="e">
        <f>SUMIF(#REF!,A958,#REF!)</f>
        <v>#REF!</v>
      </c>
      <c r="E958" s="37" t="e">
        <f>SUMIF(#REF!,A958,#REF!)</f>
        <v>#REF!</v>
      </c>
    </row>
    <row r="959" spans="1:5" ht="17.100000000000001" customHeight="1" x14ac:dyDescent="0.15">
      <c r="A959" s="36"/>
      <c r="B959" s="37" t="e">
        <f>SUMIF(#REF!,A959,#REF!)</f>
        <v>#REF!</v>
      </c>
      <c r="C959" s="37" t="e">
        <f>SUMIF(#REF!,A959,#REF!)</f>
        <v>#REF!</v>
      </c>
      <c r="D959" s="37" t="e">
        <f>SUMIF(#REF!,A959,#REF!)</f>
        <v>#REF!</v>
      </c>
      <c r="E959" s="37" t="e">
        <f>SUMIF(#REF!,A959,#REF!)</f>
        <v>#REF!</v>
      </c>
    </row>
    <row r="960" spans="1:5" ht="17.100000000000001" customHeight="1" x14ac:dyDescent="0.15">
      <c r="A960" s="36"/>
      <c r="B960" s="37" t="e">
        <f>SUMIF(#REF!,A960,#REF!)</f>
        <v>#REF!</v>
      </c>
      <c r="C960" s="37" t="e">
        <f>SUMIF(#REF!,A960,#REF!)</f>
        <v>#REF!</v>
      </c>
      <c r="D960" s="37" t="e">
        <f>SUMIF(#REF!,A960,#REF!)</f>
        <v>#REF!</v>
      </c>
      <c r="E960" s="37" t="e">
        <f>SUMIF(#REF!,A960,#REF!)</f>
        <v>#REF!</v>
      </c>
    </row>
    <row r="961" spans="1:5" ht="17.100000000000001" customHeight="1" x14ac:dyDescent="0.15">
      <c r="A961" s="36"/>
      <c r="B961" s="37" t="e">
        <f>SUMIF(#REF!,A961,#REF!)</f>
        <v>#REF!</v>
      </c>
      <c r="C961" s="37" t="e">
        <f>SUMIF(#REF!,A961,#REF!)</f>
        <v>#REF!</v>
      </c>
      <c r="D961" s="37" t="e">
        <f>SUMIF(#REF!,A961,#REF!)</f>
        <v>#REF!</v>
      </c>
      <c r="E961" s="37" t="e">
        <f>SUMIF(#REF!,A961,#REF!)</f>
        <v>#REF!</v>
      </c>
    </row>
    <row r="962" spans="1:5" ht="17.100000000000001" customHeight="1" x14ac:dyDescent="0.15">
      <c r="A962" s="36"/>
      <c r="B962" s="37" t="e">
        <f>SUMIF(#REF!,A962,#REF!)</f>
        <v>#REF!</v>
      </c>
      <c r="C962" s="37" t="e">
        <f>SUMIF(#REF!,A962,#REF!)</f>
        <v>#REF!</v>
      </c>
      <c r="D962" s="37" t="e">
        <f>SUMIF(#REF!,A962,#REF!)</f>
        <v>#REF!</v>
      </c>
      <c r="E962" s="37" t="e">
        <f>SUMIF(#REF!,A962,#REF!)</f>
        <v>#REF!</v>
      </c>
    </row>
    <row r="963" spans="1:5" ht="17.100000000000001" customHeight="1" x14ac:dyDescent="0.15">
      <c r="A963" s="36"/>
      <c r="B963" s="37" t="e">
        <f>SUMIF(#REF!,A963,#REF!)</f>
        <v>#REF!</v>
      </c>
      <c r="C963" s="37" t="e">
        <f>SUMIF(#REF!,A963,#REF!)</f>
        <v>#REF!</v>
      </c>
      <c r="D963" s="37" t="e">
        <f>SUMIF(#REF!,A963,#REF!)</f>
        <v>#REF!</v>
      </c>
      <c r="E963" s="37" t="e">
        <f>SUMIF(#REF!,A963,#REF!)</f>
        <v>#REF!</v>
      </c>
    </row>
    <row r="964" spans="1:5" ht="17.100000000000001" customHeight="1" x14ac:dyDescent="0.15">
      <c r="A964" s="36"/>
      <c r="B964" s="37" t="e">
        <f>SUMIF(#REF!,A964,#REF!)</f>
        <v>#REF!</v>
      </c>
      <c r="C964" s="37" t="e">
        <f>SUMIF(#REF!,A964,#REF!)</f>
        <v>#REF!</v>
      </c>
      <c r="D964" s="37" t="e">
        <f>SUMIF(#REF!,A964,#REF!)</f>
        <v>#REF!</v>
      </c>
      <c r="E964" s="37" t="e">
        <f>SUMIF(#REF!,A964,#REF!)</f>
        <v>#REF!</v>
      </c>
    </row>
    <row r="965" spans="1:5" ht="17.100000000000001" customHeight="1" x14ac:dyDescent="0.15">
      <c r="A965" s="36"/>
      <c r="B965" s="37" t="e">
        <f>SUMIF(#REF!,A965,#REF!)</f>
        <v>#REF!</v>
      </c>
      <c r="C965" s="37" t="e">
        <f>SUMIF(#REF!,A965,#REF!)</f>
        <v>#REF!</v>
      </c>
      <c r="D965" s="37" t="e">
        <f>SUMIF(#REF!,A965,#REF!)</f>
        <v>#REF!</v>
      </c>
      <c r="E965" s="37" t="e">
        <f>SUMIF(#REF!,A965,#REF!)</f>
        <v>#REF!</v>
      </c>
    </row>
    <row r="966" spans="1:5" ht="17.100000000000001" customHeight="1" x14ac:dyDescent="0.15">
      <c r="A966" s="36"/>
      <c r="B966" s="37" t="e">
        <f>SUMIF(#REF!,A966,#REF!)</f>
        <v>#REF!</v>
      </c>
      <c r="C966" s="37" t="e">
        <f>SUMIF(#REF!,A966,#REF!)</f>
        <v>#REF!</v>
      </c>
      <c r="D966" s="37" t="e">
        <f>SUMIF(#REF!,A966,#REF!)</f>
        <v>#REF!</v>
      </c>
      <c r="E966" s="37" t="e">
        <f>SUMIF(#REF!,A966,#REF!)</f>
        <v>#REF!</v>
      </c>
    </row>
    <row r="967" spans="1:5" ht="17.100000000000001" customHeight="1" x14ac:dyDescent="0.15">
      <c r="A967" s="36"/>
      <c r="B967" s="37" t="e">
        <f>SUMIF(#REF!,A967,#REF!)</f>
        <v>#REF!</v>
      </c>
      <c r="C967" s="37" t="e">
        <f>SUMIF(#REF!,A967,#REF!)</f>
        <v>#REF!</v>
      </c>
      <c r="D967" s="37" t="e">
        <f>SUMIF(#REF!,A967,#REF!)</f>
        <v>#REF!</v>
      </c>
      <c r="E967" s="37" t="e">
        <f>SUMIF(#REF!,A967,#REF!)</f>
        <v>#REF!</v>
      </c>
    </row>
    <row r="968" spans="1:5" ht="17.100000000000001" customHeight="1" x14ac:dyDescent="0.15">
      <c r="A968" s="36"/>
      <c r="B968" s="37" t="e">
        <f>SUMIF(#REF!,A968,#REF!)</f>
        <v>#REF!</v>
      </c>
      <c r="C968" s="37" t="e">
        <f>SUMIF(#REF!,A968,#REF!)</f>
        <v>#REF!</v>
      </c>
      <c r="D968" s="37" t="e">
        <f>SUMIF(#REF!,A968,#REF!)</f>
        <v>#REF!</v>
      </c>
      <c r="E968" s="37" t="e">
        <f>SUMIF(#REF!,A968,#REF!)</f>
        <v>#REF!</v>
      </c>
    </row>
    <row r="969" spans="1:5" ht="17.100000000000001" customHeight="1" x14ac:dyDescent="0.15">
      <c r="A969" s="36"/>
      <c r="B969" s="37" t="e">
        <f>SUMIF(#REF!,A969,#REF!)</f>
        <v>#REF!</v>
      </c>
      <c r="C969" s="37" t="e">
        <f>SUMIF(#REF!,A969,#REF!)</f>
        <v>#REF!</v>
      </c>
      <c r="D969" s="37" t="e">
        <f>SUMIF(#REF!,A969,#REF!)</f>
        <v>#REF!</v>
      </c>
      <c r="E969" s="37" t="e">
        <f>SUMIF(#REF!,A969,#REF!)</f>
        <v>#REF!</v>
      </c>
    </row>
    <row r="970" spans="1:5" ht="17.100000000000001" customHeight="1" x14ac:dyDescent="0.15">
      <c r="A970" s="36"/>
      <c r="B970" s="37" t="e">
        <f>SUMIF(#REF!,A970,#REF!)</f>
        <v>#REF!</v>
      </c>
      <c r="C970" s="37" t="e">
        <f>SUMIF(#REF!,A970,#REF!)</f>
        <v>#REF!</v>
      </c>
      <c r="D970" s="37" t="e">
        <f>SUMIF(#REF!,A970,#REF!)</f>
        <v>#REF!</v>
      </c>
      <c r="E970" s="37" t="e">
        <f>SUMIF(#REF!,A970,#REF!)</f>
        <v>#REF!</v>
      </c>
    </row>
    <row r="971" spans="1:5" ht="17.100000000000001" customHeight="1" x14ac:dyDescent="0.15">
      <c r="A971" s="36"/>
      <c r="B971" s="37" t="e">
        <f>SUMIF(#REF!,A971,#REF!)</f>
        <v>#REF!</v>
      </c>
      <c r="C971" s="37" t="e">
        <f>SUMIF(#REF!,A971,#REF!)</f>
        <v>#REF!</v>
      </c>
      <c r="D971" s="37" t="e">
        <f>SUMIF(#REF!,A971,#REF!)</f>
        <v>#REF!</v>
      </c>
      <c r="E971" s="37" t="e">
        <f>SUMIF(#REF!,A971,#REF!)</f>
        <v>#REF!</v>
      </c>
    </row>
    <row r="972" spans="1:5" ht="17.100000000000001" customHeight="1" x14ac:dyDescent="0.15">
      <c r="A972" s="36"/>
      <c r="B972" s="37" t="e">
        <f>SUMIF(#REF!,A972,#REF!)</f>
        <v>#REF!</v>
      </c>
      <c r="C972" s="37" t="e">
        <f>SUMIF(#REF!,A972,#REF!)</f>
        <v>#REF!</v>
      </c>
      <c r="D972" s="37" t="e">
        <f>SUMIF(#REF!,A972,#REF!)</f>
        <v>#REF!</v>
      </c>
      <c r="E972" s="37" t="e">
        <f>SUMIF(#REF!,A972,#REF!)</f>
        <v>#REF!</v>
      </c>
    </row>
    <row r="973" spans="1:5" ht="17.100000000000001" customHeight="1" x14ac:dyDescent="0.15">
      <c r="A973" s="36"/>
      <c r="B973" s="37" t="e">
        <f>SUMIF(#REF!,A973,#REF!)</f>
        <v>#REF!</v>
      </c>
      <c r="C973" s="37" t="e">
        <f>SUMIF(#REF!,A973,#REF!)</f>
        <v>#REF!</v>
      </c>
      <c r="D973" s="37" t="e">
        <f>SUMIF(#REF!,A973,#REF!)</f>
        <v>#REF!</v>
      </c>
      <c r="E973" s="37" t="e">
        <f>SUMIF(#REF!,A973,#REF!)</f>
        <v>#REF!</v>
      </c>
    </row>
    <row r="974" spans="1:5" ht="17.100000000000001" customHeight="1" x14ac:dyDescent="0.15">
      <c r="A974" s="36"/>
      <c r="B974" s="37" t="e">
        <f>SUMIF(#REF!,A974,#REF!)</f>
        <v>#REF!</v>
      </c>
      <c r="C974" s="37" t="e">
        <f>SUMIF(#REF!,A974,#REF!)</f>
        <v>#REF!</v>
      </c>
      <c r="D974" s="37" t="e">
        <f>SUMIF(#REF!,A974,#REF!)</f>
        <v>#REF!</v>
      </c>
      <c r="E974" s="37" t="e">
        <f>SUMIF(#REF!,A974,#REF!)</f>
        <v>#REF!</v>
      </c>
    </row>
    <row r="975" spans="1:5" ht="17.100000000000001" customHeight="1" x14ac:dyDescent="0.15">
      <c r="A975" s="36"/>
      <c r="B975" s="37" t="e">
        <f>SUMIF(#REF!,A975,#REF!)</f>
        <v>#REF!</v>
      </c>
      <c r="C975" s="37" t="e">
        <f>SUMIF(#REF!,A975,#REF!)</f>
        <v>#REF!</v>
      </c>
      <c r="D975" s="37" t="e">
        <f>SUMIF(#REF!,A975,#REF!)</f>
        <v>#REF!</v>
      </c>
      <c r="E975" s="37" t="e">
        <f>SUMIF(#REF!,A975,#REF!)</f>
        <v>#REF!</v>
      </c>
    </row>
    <row r="976" spans="1:5" ht="17.100000000000001" customHeight="1" x14ac:dyDescent="0.15">
      <c r="A976" s="36"/>
      <c r="B976" s="37" t="e">
        <f>SUMIF(#REF!,A976,#REF!)</f>
        <v>#REF!</v>
      </c>
      <c r="C976" s="37" t="e">
        <f>SUMIF(#REF!,A976,#REF!)</f>
        <v>#REF!</v>
      </c>
      <c r="D976" s="37" t="e">
        <f>SUMIF(#REF!,A976,#REF!)</f>
        <v>#REF!</v>
      </c>
      <c r="E976" s="37" t="e">
        <f>SUMIF(#REF!,A976,#REF!)</f>
        <v>#REF!</v>
      </c>
    </row>
    <row r="977" spans="1:5" ht="17.100000000000001" customHeight="1" x14ac:dyDescent="0.15">
      <c r="A977" s="36"/>
      <c r="B977" s="37" t="e">
        <f>SUMIF(#REF!,A977,#REF!)</f>
        <v>#REF!</v>
      </c>
      <c r="C977" s="37" t="e">
        <f>SUMIF(#REF!,A977,#REF!)</f>
        <v>#REF!</v>
      </c>
      <c r="D977" s="37" t="e">
        <f>SUMIF(#REF!,A977,#REF!)</f>
        <v>#REF!</v>
      </c>
      <c r="E977" s="37" t="e">
        <f>SUMIF(#REF!,A977,#REF!)</f>
        <v>#REF!</v>
      </c>
    </row>
    <row r="978" spans="1:5" ht="17.100000000000001" customHeight="1" x14ac:dyDescent="0.15">
      <c r="A978" s="36"/>
      <c r="B978" s="37" t="e">
        <f>SUMIF(#REF!,A978,#REF!)</f>
        <v>#REF!</v>
      </c>
      <c r="C978" s="37" t="e">
        <f>SUMIF(#REF!,A978,#REF!)</f>
        <v>#REF!</v>
      </c>
      <c r="D978" s="37" t="e">
        <f>SUMIF(#REF!,A978,#REF!)</f>
        <v>#REF!</v>
      </c>
      <c r="E978" s="37" t="e">
        <f>SUMIF(#REF!,A978,#REF!)</f>
        <v>#REF!</v>
      </c>
    </row>
    <row r="979" spans="1:5" ht="17.100000000000001" customHeight="1" x14ac:dyDescent="0.15">
      <c r="A979" s="36"/>
      <c r="B979" s="37" t="e">
        <f>SUMIF(#REF!,A979,#REF!)</f>
        <v>#REF!</v>
      </c>
      <c r="C979" s="37" t="e">
        <f>SUMIF(#REF!,A979,#REF!)</f>
        <v>#REF!</v>
      </c>
      <c r="D979" s="37" t="e">
        <f>SUMIF(#REF!,A979,#REF!)</f>
        <v>#REF!</v>
      </c>
      <c r="E979" s="37" t="e">
        <f>SUMIF(#REF!,A979,#REF!)</f>
        <v>#REF!</v>
      </c>
    </row>
    <row r="980" spans="1:5" ht="17.100000000000001" customHeight="1" x14ac:dyDescent="0.15">
      <c r="A980" s="36"/>
      <c r="B980" s="37" t="e">
        <f>SUMIF(#REF!,A980,#REF!)</f>
        <v>#REF!</v>
      </c>
      <c r="C980" s="37" t="e">
        <f>SUMIF(#REF!,A980,#REF!)</f>
        <v>#REF!</v>
      </c>
      <c r="D980" s="37" t="e">
        <f>SUMIF(#REF!,A980,#REF!)</f>
        <v>#REF!</v>
      </c>
      <c r="E980" s="37" t="e">
        <f>SUMIF(#REF!,A980,#REF!)</f>
        <v>#REF!</v>
      </c>
    </row>
    <row r="981" spans="1:5" ht="17.100000000000001" customHeight="1" x14ac:dyDescent="0.15">
      <c r="A981" s="36"/>
      <c r="B981" s="37" t="e">
        <f>SUMIF(#REF!,A981,#REF!)</f>
        <v>#REF!</v>
      </c>
      <c r="C981" s="37" t="e">
        <f>SUMIF(#REF!,A981,#REF!)</f>
        <v>#REF!</v>
      </c>
      <c r="D981" s="37" t="e">
        <f>SUMIF(#REF!,A981,#REF!)</f>
        <v>#REF!</v>
      </c>
      <c r="E981" s="37" t="e">
        <f>SUMIF(#REF!,A981,#REF!)</f>
        <v>#REF!</v>
      </c>
    </row>
    <row r="982" spans="1:5" ht="17.100000000000001" customHeight="1" x14ac:dyDescent="0.15">
      <c r="A982" s="36"/>
      <c r="B982" s="37" t="e">
        <f>SUMIF(#REF!,A982,#REF!)</f>
        <v>#REF!</v>
      </c>
      <c r="C982" s="37" t="e">
        <f>SUMIF(#REF!,A982,#REF!)</f>
        <v>#REF!</v>
      </c>
      <c r="D982" s="37" t="e">
        <f>SUMIF(#REF!,A982,#REF!)</f>
        <v>#REF!</v>
      </c>
      <c r="E982" s="37" t="e">
        <f>SUMIF(#REF!,A982,#REF!)</f>
        <v>#REF!</v>
      </c>
    </row>
    <row r="983" spans="1:5" ht="17.100000000000001" customHeight="1" x14ac:dyDescent="0.15">
      <c r="A983" s="36"/>
      <c r="B983" s="37" t="e">
        <f>SUMIF(#REF!,A983,#REF!)</f>
        <v>#REF!</v>
      </c>
      <c r="C983" s="37" t="e">
        <f>SUMIF(#REF!,A983,#REF!)</f>
        <v>#REF!</v>
      </c>
      <c r="D983" s="37" t="e">
        <f>SUMIF(#REF!,A983,#REF!)</f>
        <v>#REF!</v>
      </c>
      <c r="E983" s="37" t="e">
        <f>SUMIF(#REF!,A983,#REF!)</f>
        <v>#REF!</v>
      </c>
    </row>
    <row r="984" spans="1:5" ht="17.100000000000001" customHeight="1" x14ac:dyDescent="0.15">
      <c r="A984" s="36"/>
      <c r="B984" s="37" t="e">
        <f>SUMIF(#REF!,A984,#REF!)</f>
        <v>#REF!</v>
      </c>
      <c r="C984" s="37" t="e">
        <f>SUMIF(#REF!,A984,#REF!)</f>
        <v>#REF!</v>
      </c>
      <c r="D984" s="37" t="e">
        <f>SUMIF(#REF!,A984,#REF!)</f>
        <v>#REF!</v>
      </c>
      <c r="E984" s="37" t="e">
        <f>SUMIF(#REF!,A984,#REF!)</f>
        <v>#REF!</v>
      </c>
    </row>
    <row r="985" spans="1:5" ht="17.100000000000001" customHeight="1" x14ac:dyDescent="0.15">
      <c r="A985" s="36"/>
      <c r="B985" s="37" t="e">
        <f>SUMIF(#REF!,A985,#REF!)</f>
        <v>#REF!</v>
      </c>
      <c r="C985" s="37" t="e">
        <f>SUMIF(#REF!,A985,#REF!)</f>
        <v>#REF!</v>
      </c>
      <c r="D985" s="37" t="e">
        <f>SUMIF(#REF!,A985,#REF!)</f>
        <v>#REF!</v>
      </c>
      <c r="E985" s="37" t="e">
        <f>SUMIF(#REF!,A985,#REF!)</f>
        <v>#REF!</v>
      </c>
    </row>
    <row r="986" spans="1:5" ht="17.100000000000001" customHeight="1" x14ac:dyDescent="0.15">
      <c r="A986" s="36"/>
      <c r="B986" s="37" t="e">
        <f>SUMIF(#REF!,A986,#REF!)</f>
        <v>#REF!</v>
      </c>
      <c r="C986" s="37" t="e">
        <f>SUMIF(#REF!,A986,#REF!)</f>
        <v>#REF!</v>
      </c>
      <c r="D986" s="37" t="e">
        <f>SUMIF(#REF!,A986,#REF!)</f>
        <v>#REF!</v>
      </c>
      <c r="E986" s="37" t="e">
        <f>SUMIF(#REF!,A986,#REF!)</f>
        <v>#REF!</v>
      </c>
    </row>
    <row r="987" spans="1:5" ht="17.100000000000001" customHeight="1" x14ac:dyDescent="0.15">
      <c r="A987" s="36"/>
      <c r="B987" s="37" t="e">
        <f>SUMIF(#REF!,A987,#REF!)</f>
        <v>#REF!</v>
      </c>
      <c r="C987" s="37" t="e">
        <f>SUMIF(#REF!,A987,#REF!)</f>
        <v>#REF!</v>
      </c>
      <c r="D987" s="37" t="e">
        <f>SUMIF(#REF!,A987,#REF!)</f>
        <v>#REF!</v>
      </c>
      <c r="E987" s="37" t="e">
        <f>SUMIF(#REF!,A987,#REF!)</f>
        <v>#REF!</v>
      </c>
    </row>
    <row r="988" spans="1:5" ht="17.100000000000001" customHeight="1" x14ac:dyDescent="0.15">
      <c r="A988" s="36"/>
      <c r="B988" s="37" t="e">
        <f>SUMIF(#REF!,A988,#REF!)</f>
        <v>#REF!</v>
      </c>
      <c r="C988" s="37" t="e">
        <f>SUMIF(#REF!,A988,#REF!)</f>
        <v>#REF!</v>
      </c>
      <c r="D988" s="37" t="e">
        <f>SUMIF(#REF!,A988,#REF!)</f>
        <v>#REF!</v>
      </c>
      <c r="E988" s="37" t="e">
        <f>SUMIF(#REF!,A988,#REF!)</f>
        <v>#REF!</v>
      </c>
    </row>
    <row r="989" spans="1:5" ht="17.100000000000001" customHeight="1" x14ac:dyDescent="0.15">
      <c r="A989" s="36"/>
      <c r="B989" s="37" t="e">
        <f>SUMIF(#REF!,A989,#REF!)</f>
        <v>#REF!</v>
      </c>
      <c r="C989" s="37" t="e">
        <f>SUMIF(#REF!,A989,#REF!)</f>
        <v>#REF!</v>
      </c>
      <c r="D989" s="37" t="e">
        <f>SUMIF(#REF!,A989,#REF!)</f>
        <v>#REF!</v>
      </c>
      <c r="E989" s="37" t="e">
        <f>SUMIF(#REF!,A989,#REF!)</f>
        <v>#REF!</v>
      </c>
    </row>
    <row r="990" spans="1:5" ht="17.100000000000001" customHeight="1" x14ac:dyDescent="0.15">
      <c r="A990" s="36"/>
      <c r="B990" s="37" t="e">
        <f>SUMIF(#REF!,A990,#REF!)</f>
        <v>#REF!</v>
      </c>
      <c r="C990" s="37" t="e">
        <f>SUMIF(#REF!,A990,#REF!)</f>
        <v>#REF!</v>
      </c>
      <c r="D990" s="37" t="e">
        <f>SUMIF(#REF!,A990,#REF!)</f>
        <v>#REF!</v>
      </c>
      <c r="E990" s="37" t="e">
        <f>SUMIF(#REF!,A990,#REF!)</f>
        <v>#REF!</v>
      </c>
    </row>
    <row r="991" spans="1:5" ht="17.100000000000001" customHeight="1" x14ac:dyDescent="0.15">
      <c r="A991" s="36"/>
      <c r="B991" s="37" t="e">
        <f>SUMIF(#REF!,A991,#REF!)</f>
        <v>#REF!</v>
      </c>
      <c r="C991" s="37" t="e">
        <f>SUMIF(#REF!,A991,#REF!)</f>
        <v>#REF!</v>
      </c>
      <c r="D991" s="37" t="e">
        <f>SUMIF(#REF!,A991,#REF!)</f>
        <v>#REF!</v>
      </c>
      <c r="E991" s="37" t="e">
        <f>SUMIF(#REF!,A991,#REF!)</f>
        <v>#REF!</v>
      </c>
    </row>
    <row r="992" spans="1:5" ht="17.100000000000001" customHeight="1" x14ac:dyDescent="0.15">
      <c r="A992" s="36"/>
      <c r="B992" s="37" t="e">
        <f>SUMIF(#REF!,A992,#REF!)</f>
        <v>#REF!</v>
      </c>
      <c r="C992" s="37" t="e">
        <f>SUMIF(#REF!,A992,#REF!)</f>
        <v>#REF!</v>
      </c>
      <c r="D992" s="37" t="e">
        <f>SUMIF(#REF!,A992,#REF!)</f>
        <v>#REF!</v>
      </c>
      <c r="E992" s="37" t="e">
        <f>SUMIF(#REF!,A992,#REF!)</f>
        <v>#REF!</v>
      </c>
    </row>
    <row r="993" spans="1:5" ht="17.100000000000001" customHeight="1" x14ac:dyDescent="0.15">
      <c r="A993" s="36"/>
      <c r="B993" s="37" t="e">
        <f>SUMIF(#REF!,A993,#REF!)</f>
        <v>#REF!</v>
      </c>
      <c r="C993" s="37" t="e">
        <f>SUMIF(#REF!,A993,#REF!)</f>
        <v>#REF!</v>
      </c>
      <c r="D993" s="37" t="e">
        <f>SUMIF(#REF!,A993,#REF!)</f>
        <v>#REF!</v>
      </c>
      <c r="E993" s="37" t="e">
        <f>SUMIF(#REF!,A993,#REF!)</f>
        <v>#REF!</v>
      </c>
    </row>
    <row r="994" spans="1:5" ht="17.100000000000001" customHeight="1" x14ac:dyDescent="0.15">
      <c r="A994" s="36"/>
      <c r="B994" s="37" t="e">
        <f>SUMIF(#REF!,A994,#REF!)</f>
        <v>#REF!</v>
      </c>
      <c r="C994" s="37" t="e">
        <f>SUMIF(#REF!,A994,#REF!)</f>
        <v>#REF!</v>
      </c>
      <c r="D994" s="37" t="e">
        <f>SUMIF(#REF!,A994,#REF!)</f>
        <v>#REF!</v>
      </c>
      <c r="E994" s="37" t="e">
        <f>SUMIF(#REF!,A994,#REF!)</f>
        <v>#REF!</v>
      </c>
    </row>
    <row r="995" spans="1:5" ht="17.100000000000001" customHeight="1" x14ac:dyDescent="0.15">
      <c r="A995" s="36"/>
      <c r="B995" s="37" t="e">
        <f>SUMIF(#REF!,A995,#REF!)</f>
        <v>#REF!</v>
      </c>
      <c r="C995" s="37" t="e">
        <f>SUMIF(#REF!,A995,#REF!)</f>
        <v>#REF!</v>
      </c>
      <c r="D995" s="37" t="e">
        <f>SUMIF(#REF!,A995,#REF!)</f>
        <v>#REF!</v>
      </c>
      <c r="E995" s="37" t="e">
        <f>SUMIF(#REF!,A995,#REF!)</f>
        <v>#REF!</v>
      </c>
    </row>
    <row r="996" spans="1:5" ht="17.100000000000001" customHeight="1" x14ac:dyDescent="0.15">
      <c r="A996" s="36"/>
      <c r="B996" s="37" t="e">
        <f>SUMIF(#REF!,A996,#REF!)</f>
        <v>#REF!</v>
      </c>
      <c r="C996" s="37" t="e">
        <f>SUMIF(#REF!,A996,#REF!)</f>
        <v>#REF!</v>
      </c>
      <c r="D996" s="37" t="e">
        <f>SUMIF(#REF!,A996,#REF!)</f>
        <v>#REF!</v>
      </c>
      <c r="E996" s="37" t="e">
        <f>SUMIF(#REF!,A996,#REF!)</f>
        <v>#REF!</v>
      </c>
    </row>
    <row r="997" spans="1:5" ht="17.100000000000001" customHeight="1" x14ac:dyDescent="0.15">
      <c r="A997" s="36"/>
      <c r="B997" s="37" t="e">
        <f>SUMIF(#REF!,A997,#REF!)</f>
        <v>#REF!</v>
      </c>
      <c r="C997" s="37" t="e">
        <f>SUMIF(#REF!,A997,#REF!)</f>
        <v>#REF!</v>
      </c>
      <c r="D997" s="37" t="e">
        <f>SUMIF(#REF!,A997,#REF!)</f>
        <v>#REF!</v>
      </c>
      <c r="E997" s="37" t="e">
        <f>SUMIF(#REF!,A997,#REF!)</f>
        <v>#REF!</v>
      </c>
    </row>
    <row r="998" spans="1:5" ht="17.100000000000001" customHeight="1" x14ac:dyDescent="0.15">
      <c r="A998" s="36"/>
      <c r="B998" s="37" t="e">
        <f>SUMIF(#REF!,A998,#REF!)</f>
        <v>#REF!</v>
      </c>
      <c r="C998" s="37" t="e">
        <f>SUMIF(#REF!,A998,#REF!)</f>
        <v>#REF!</v>
      </c>
      <c r="D998" s="37" t="e">
        <f>SUMIF(#REF!,A998,#REF!)</f>
        <v>#REF!</v>
      </c>
      <c r="E998" s="37" t="e">
        <f>SUMIF(#REF!,A998,#REF!)</f>
        <v>#REF!</v>
      </c>
    </row>
    <row r="999" spans="1:5" ht="17.100000000000001" customHeight="1" x14ac:dyDescent="0.15">
      <c r="A999" s="36"/>
      <c r="B999" s="37" t="e">
        <f>SUMIF(#REF!,A999,#REF!)</f>
        <v>#REF!</v>
      </c>
      <c r="C999" s="37" t="e">
        <f>SUMIF(#REF!,A999,#REF!)</f>
        <v>#REF!</v>
      </c>
      <c r="D999" s="37" t="e">
        <f>SUMIF(#REF!,A999,#REF!)</f>
        <v>#REF!</v>
      </c>
      <c r="E999" s="37" t="e">
        <f>SUMIF(#REF!,A999,#REF!)</f>
        <v>#REF!</v>
      </c>
    </row>
    <row r="1000" spans="1:5" ht="17.100000000000001" customHeight="1" x14ac:dyDescent="0.15">
      <c r="A1000" s="36"/>
      <c r="B1000" s="37" t="e">
        <f>SUMIF(#REF!,A1000,#REF!)</f>
        <v>#REF!</v>
      </c>
      <c r="C1000" s="37" t="e">
        <f>SUMIF(#REF!,A1000,#REF!)</f>
        <v>#REF!</v>
      </c>
      <c r="D1000" s="37" t="e">
        <f>SUMIF(#REF!,A1000,#REF!)</f>
        <v>#REF!</v>
      </c>
      <c r="E1000" s="37" t="e">
        <f>SUMIF(#REF!,A1000,#REF!)</f>
        <v>#REF!</v>
      </c>
    </row>
    <row r="1001" spans="1:5" ht="17.100000000000001" customHeight="1" x14ac:dyDescent="0.15">
      <c r="A1001" s="36"/>
      <c r="B1001" s="37" t="e">
        <f>SUMIF(#REF!,A1001,#REF!)</f>
        <v>#REF!</v>
      </c>
      <c r="C1001" s="37" t="e">
        <f>SUMIF(#REF!,A1001,#REF!)</f>
        <v>#REF!</v>
      </c>
      <c r="D1001" s="37" t="e">
        <f>SUMIF(#REF!,A1001,#REF!)</f>
        <v>#REF!</v>
      </c>
      <c r="E1001" s="37" t="e">
        <f>SUMIF(#REF!,A1001,#REF!)</f>
        <v>#REF!</v>
      </c>
    </row>
    <row r="1002" spans="1:5" ht="17.100000000000001" customHeight="1" x14ac:dyDescent="0.15">
      <c r="A1002" s="36"/>
      <c r="B1002" s="37" t="e">
        <f>SUMIF(#REF!,A1002,#REF!)</f>
        <v>#REF!</v>
      </c>
      <c r="C1002" s="37" t="e">
        <f>SUMIF(#REF!,A1002,#REF!)</f>
        <v>#REF!</v>
      </c>
      <c r="D1002" s="37" t="e">
        <f>SUMIF(#REF!,A1002,#REF!)</f>
        <v>#REF!</v>
      </c>
      <c r="E1002" s="37" t="e">
        <f>SUMIF(#REF!,A1002,#REF!)</f>
        <v>#REF!</v>
      </c>
    </row>
    <row r="1003" spans="1:5" ht="17.100000000000001" customHeight="1" x14ac:dyDescent="0.15">
      <c r="A1003" s="36"/>
      <c r="B1003" s="37" t="e">
        <f>SUMIF(#REF!,A1003,#REF!)</f>
        <v>#REF!</v>
      </c>
      <c r="C1003" s="37" t="e">
        <f>SUMIF(#REF!,A1003,#REF!)</f>
        <v>#REF!</v>
      </c>
      <c r="D1003" s="37" t="e">
        <f>SUMIF(#REF!,A1003,#REF!)</f>
        <v>#REF!</v>
      </c>
      <c r="E1003" s="37" t="e">
        <f>SUMIF(#REF!,A1003,#REF!)</f>
        <v>#REF!</v>
      </c>
    </row>
    <row r="1004" spans="1:5" ht="17.100000000000001" customHeight="1" x14ac:dyDescent="0.15">
      <c r="A1004" s="36"/>
      <c r="B1004" s="37" t="e">
        <f>SUMIF(#REF!,A1004,#REF!)</f>
        <v>#REF!</v>
      </c>
      <c r="C1004" s="37" t="e">
        <f>SUMIF(#REF!,A1004,#REF!)</f>
        <v>#REF!</v>
      </c>
      <c r="D1004" s="37" t="e">
        <f>SUMIF(#REF!,A1004,#REF!)</f>
        <v>#REF!</v>
      </c>
      <c r="E1004" s="37" t="e">
        <f>SUMIF(#REF!,A1004,#REF!)</f>
        <v>#REF!</v>
      </c>
    </row>
    <row r="1005" spans="1:5" ht="17.100000000000001" customHeight="1" x14ac:dyDescent="0.15">
      <c r="A1005" s="36"/>
      <c r="B1005" s="37" t="e">
        <f>SUMIF(#REF!,A1005,#REF!)</f>
        <v>#REF!</v>
      </c>
      <c r="C1005" s="37" t="e">
        <f>SUMIF(#REF!,A1005,#REF!)</f>
        <v>#REF!</v>
      </c>
      <c r="D1005" s="37" t="e">
        <f>SUMIF(#REF!,A1005,#REF!)</f>
        <v>#REF!</v>
      </c>
      <c r="E1005" s="37" t="e">
        <f>SUMIF(#REF!,A1005,#REF!)</f>
        <v>#REF!</v>
      </c>
    </row>
    <row r="1006" spans="1:5" ht="17.100000000000001" customHeight="1" x14ac:dyDescent="0.15">
      <c r="A1006" s="36"/>
      <c r="B1006" s="37" t="e">
        <f>SUMIF(#REF!,A1006,#REF!)</f>
        <v>#REF!</v>
      </c>
      <c r="C1006" s="37" t="e">
        <f>SUMIF(#REF!,A1006,#REF!)</f>
        <v>#REF!</v>
      </c>
      <c r="D1006" s="37" t="e">
        <f>SUMIF(#REF!,A1006,#REF!)</f>
        <v>#REF!</v>
      </c>
      <c r="E1006" s="37" t="e">
        <f>SUMIF(#REF!,A1006,#REF!)</f>
        <v>#REF!</v>
      </c>
    </row>
    <row r="1007" spans="1:5" ht="17.100000000000001" customHeight="1" x14ac:dyDescent="0.15">
      <c r="A1007" s="36"/>
      <c r="B1007" s="37" t="e">
        <f>SUMIF(#REF!,A1007,#REF!)</f>
        <v>#REF!</v>
      </c>
      <c r="C1007" s="37" t="e">
        <f>SUMIF(#REF!,A1007,#REF!)</f>
        <v>#REF!</v>
      </c>
      <c r="D1007" s="37" t="e">
        <f>SUMIF(#REF!,A1007,#REF!)</f>
        <v>#REF!</v>
      </c>
      <c r="E1007" s="37" t="e">
        <f>SUMIF(#REF!,A1007,#REF!)</f>
        <v>#REF!</v>
      </c>
    </row>
    <row r="1008" spans="1:5" ht="17.100000000000001" customHeight="1" x14ac:dyDescent="0.15">
      <c r="A1008" s="36"/>
      <c r="B1008" s="37" t="e">
        <f>SUMIF(#REF!,A1008,#REF!)</f>
        <v>#REF!</v>
      </c>
      <c r="C1008" s="37" t="e">
        <f>SUMIF(#REF!,A1008,#REF!)</f>
        <v>#REF!</v>
      </c>
      <c r="D1008" s="37" t="e">
        <f>SUMIF(#REF!,A1008,#REF!)</f>
        <v>#REF!</v>
      </c>
      <c r="E1008" s="37" t="e">
        <f>SUMIF(#REF!,A1008,#REF!)</f>
        <v>#REF!</v>
      </c>
    </row>
    <row r="1009" spans="1:5" ht="17.100000000000001" customHeight="1" x14ac:dyDescent="0.15">
      <c r="A1009" s="36"/>
      <c r="B1009" s="37" t="e">
        <f>SUMIF(#REF!,A1009,#REF!)</f>
        <v>#REF!</v>
      </c>
      <c r="C1009" s="37" t="e">
        <f>SUMIF(#REF!,A1009,#REF!)</f>
        <v>#REF!</v>
      </c>
      <c r="D1009" s="37" t="e">
        <f>SUMIF(#REF!,A1009,#REF!)</f>
        <v>#REF!</v>
      </c>
      <c r="E1009" s="37" t="e">
        <f>SUMIF(#REF!,A1009,#REF!)</f>
        <v>#REF!</v>
      </c>
    </row>
    <row r="1010" spans="1:5" ht="17.100000000000001" customHeight="1" x14ac:dyDescent="0.15">
      <c r="A1010" s="36"/>
      <c r="B1010" s="37" t="e">
        <f>SUMIF(#REF!,A1010,#REF!)</f>
        <v>#REF!</v>
      </c>
      <c r="C1010" s="37" t="e">
        <f>SUMIF(#REF!,A1010,#REF!)</f>
        <v>#REF!</v>
      </c>
      <c r="D1010" s="37" t="e">
        <f>SUMIF(#REF!,A1010,#REF!)</f>
        <v>#REF!</v>
      </c>
      <c r="E1010" s="37" t="e">
        <f>SUMIF(#REF!,A1010,#REF!)</f>
        <v>#REF!</v>
      </c>
    </row>
    <row r="1011" spans="1:5" ht="17.100000000000001" customHeight="1" x14ac:dyDescent="0.15">
      <c r="A1011" s="36"/>
      <c r="B1011" s="37" t="e">
        <f>SUMIF(#REF!,A1011,#REF!)</f>
        <v>#REF!</v>
      </c>
      <c r="C1011" s="37" t="e">
        <f>SUMIF(#REF!,A1011,#REF!)</f>
        <v>#REF!</v>
      </c>
      <c r="D1011" s="37" t="e">
        <f>SUMIF(#REF!,A1011,#REF!)</f>
        <v>#REF!</v>
      </c>
      <c r="E1011" s="37" t="e">
        <f>SUMIF(#REF!,A1011,#REF!)</f>
        <v>#REF!</v>
      </c>
    </row>
    <row r="1012" spans="1:5" ht="17.100000000000001" customHeight="1" x14ac:dyDescent="0.15">
      <c r="A1012" s="36"/>
      <c r="B1012" s="37" t="e">
        <f>SUMIF(#REF!,A1012,#REF!)</f>
        <v>#REF!</v>
      </c>
      <c r="C1012" s="37" t="e">
        <f>SUMIF(#REF!,A1012,#REF!)</f>
        <v>#REF!</v>
      </c>
      <c r="D1012" s="37" t="e">
        <f>SUMIF(#REF!,A1012,#REF!)</f>
        <v>#REF!</v>
      </c>
      <c r="E1012" s="37" t="e">
        <f>SUMIF(#REF!,A1012,#REF!)</f>
        <v>#REF!</v>
      </c>
    </row>
    <row r="1013" spans="1:5" ht="17.100000000000001" customHeight="1" x14ac:dyDescent="0.15">
      <c r="A1013" s="36"/>
      <c r="B1013" s="37" t="e">
        <f>SUMIF(#REF!,A1013,#REF!)</f>
        <v>#REF!</v>
      </c>
      <c r="C1013" s="37" t="e">
        <f>SUMIF(#REF!,A1013,#REF!)</f>
        <v>#REF!</v>
      </c>
      <c r="D1013" s="37" t="e">
        <f>SUMIF(#REF!,A1013,#REF!)</f>
        <v>#REF!</v>
      </c>
      <c r="E1013" s="37" t="e">
        <f>SUMIF(#REF!,A1013,#REF!)</f>
        <v>#REF!</v>
      </c>
    </row>
    <row r="1014" spans="1:5" ht="17.100000000000001" customHeight="1" x14ac:dyDescent="0.15">
      <c r="A1014" s="36"/>
      <c r="B1014" s="37" t="e">
        <f>SUMIF(#REF!,A1014,#REF!)</f>
        <v>#REF!</v>
      </c>
      <c r="C1014" s="37" t="e">
        <f>SUMIF(#REF!,A1014,#REF!)</f>
        <v>#REF!</v>
      </c>
      <c r="D1014" s="37" t="e">
        <f>SUMIF(#REF!,A1014,#REF!)</f>
        <v>#REF!</v>
      </c>
      <c r="E1014" s="37" t="e">
        <f>SUMIF(#REF!,A1014,#REF!)</f>
        <v>#REF!</v>
      </c>
    </row>
    <row r="1015" spans="1:5" ht="17.100000000000001" customHeight="1" x14ac:dyDescent="0.15">
      <c r="A1015" s="36"/>
      <c r="B1015" s="37" t="e">
        <f>SUMIF(#REF!,A1015,#REF!)</f>
        <v>#REF!</v>
      </c>
      <c r="C1015" s="37" t="e">
        <f>SUMIF(#REF!,A1015,#REF!)</f>
        <v>#REF!</v>
      </c>
      <c r="D1015" s="37" t="e">
        <f>SUMIF(#REF!,A1015,#REF!)</f>
        <v>#REF!</v>
      </c>
      <c r="E1015" s="37" t="e">
        <f>SUMIF(#REF!,A1015,#REF!)</f>
        <v>#REF!</v>
      </c>
    </row>
    <row r="1016" spans="1:5" ht="17.100000000000001" customHeight="1" x14ac:dyDescent="0.15">
      <c r="A1016" s="36"/>
      <c r="B1016" s="37" t="e">
        <f>SUMIF(#REF!,A1016,#REF!)</f>
        <v>#REF!</v>
      </c>
      <c r="C1016" s="37" t="e">
        <f>SUMIF(#REF!,A1016,#REF!)</f>
        <v>#REF!</v>
      </c>
      <c r="D1016" s="37" t="e">
        <f>SUMIF(#REF!,A1016,#REF!)</f>
        <v>#REF!</v>
      </c>
      <c r="E1016" s="37" t="e">
        <f>SUMIF(#REF!,A1016,#REF!)</f>
        <v>#REF!</v>
      </c>
    </row>
    <row r="1017" spans="1:5" ht="17.100000000000001" customHeight="1" x14ac:dyDescent="0.15">
      <c r="A1017" s="36"/>
      <c r="B1017" s="37" t="e">
        <f>SUMIF(#REF!,A1017,#REF!)</f>
        <v>#REF!</v>
      </c>
      <c r="C1017" s="37" t="e">
        <f>SUMIF(#REF!,A1017,#REF!)</f>
        <v>#REF!</v>
      </c>
      <c r="D1017" s="37" t="e">
        <f>SUMIF(#REF!,A1017,#REF!)</f>
        <v>#REF!</v>
      </c>
      <c r="E1017" s="37" t="e">
        <f>SUMIF(#REF!,A1017,#REF!)</f>
        <v>#REF!</v>
      </c>
    </row>
    <row r="1018" spans="1:5" ht="17.100000000000001" customHeight="1" x14ac:dyDescent="0.15">
      <c r="A1018" s="36"/>
      <c r="B1018" s="37" t="e">
        <f>SUMIF(#REF!,A1018,#REF!)</f>
        <v>#REF!</v>
      </c>
      <c r="C1018" s="37" t="e">
        <f>SUMIF(#REF!,A1018,#REF!)</f>
        <v>#REF!</v>
      </c>
      <c r="D1018" s="37" t="e">
        <f>SUMIF(#REF!,A1018,#REF!)</f>
        <v>#REF!</v>
      </c>
      <c r="E1018" s="37" t="e">
        <f>SUMIF(#REF!,A1018,#REF!)</f>
        <v>#REF!</v>
      </c>
    </row>
    <row r="1019" spans="1:5" ht="17.100000000000001" customHeight="1" x14ac:dyDescent="0.15">
      <c r="A1019" s="36"/>
      <c r="B1019" s="37" t="e">
        <f>SUMIF(#REF!,A1019,#REF!)</f>
        <v>#REF!</v>
      </c>
      <c r="C1019" s="37" t="e">
        <f>SUMIF(#REF!,A1019,#REF!)</f>
        <v>#REF!</v>
      </c>
      <c r="D1019" s="37" t="e">
        <f>SUMIF(#REF!,A1019,#REF!)</f>
        <v>#REF!</v>
      </c>
      <c r="E1019" s="37" t="e">
        <f>SUMIF(#REF!,A1019,#REF!)</f>
        <v>#REF!</v>
      </c>
    </row>
    <row r="1020" spans="1:5" ht="17.100000000000001" customHeight="1" x14ac:dyDescent="0.15">
      <c r="A1020" s="36"/>
      <c r="B1020" s="37" t="e">
        <f>SUMIF(#REF!,A1020,#REF!)</f>
        <v>#REF!</v>
      </c>
      <c r="C1020" s="37" t="e">
        <f>SUMIF(#REF!,A1020,#REF!)</f>
        <v>#REF!</v>
      </c>
      <c r="D1020" s="37" t="e">
        <f>SUMIF(#REF!,A1020,#REF!)</f>
        <v>#REF!</v>
      </c>
      <c r="E1020" s="37" t="e">
        <f>SUMIF(#REF!,A1020,#REF!)</f>
        <v>#REF!</v>
      </c>
    </row>
    <row r="1021" spans="1:5" ht="17.100000000000001" customHeight="1" x14ac:dyDescent="0.15">
      <c r="A1021" s="36"/>
      <c r="B1021" s="37" t="e">
        <f>SUMIF(#REF!,A1021,#REF!)</f>
        <v>#REF!</v>
      </c>
      <c r="C1021" s="37" t="e">
        <f>SUMIF(#REF!,A1021,#REF!)</f>
        <v>#REF!</v>
      </c>
      <c r="D1021" s="37" t="e">
        <f>SUMIF(#REF!,A1021,#REF!)</f>
        <v>#REF!</v>
      </c>
      <c r="E1021" s="37" t="e">
        <f>SUMIF(#REF!,A1021,#REF!)</f>
        <v>#REF!</v>
      </c>
    </row>
    <row r="1022" spans="1:5" ht="17.100000000000001" customHeight="1" x14ac:dyDescent="0.15">
      <c r="A1022" s="36"/>
      <c r="B1022" s="37" t="e">
        <f>SUMIF(#REF!,A1022,#REF!)</f>
        <v>#REF!</v>
      </c>
      <c r="C1022" s="37" t="e">
        <f>SUMIF(#REF!,A1022,#REF!)</f>
        <v>#REF!</v>
      </c>
      <c r="D1022" s="37" t="e">
        <f>SUMIF(#REF!,A1022,#REF!)</f>
        <v>#REF!</v>
      </c>
      <c r="E1022" s="37" t="e">
        <f>SUMIF(#REF!,A1022,#REF!)</f>
        <v>#REF!</v>
      </c>
    </row>
    <row r="1023" spans="1:5" ht="17.100000000000001" customHeight="1" x14ac:dyDescent="0.15">
      <c r="A1023" s="36"/>
      <c r="B1023" s="37" t="e">
        <f>SUMIF(#REF!,A1023,#REF!)</f>
        <v>#REF!</v>
      </c>
      <c r="C1023" s="37" t="e">
        <f>SUMIF(#REF!,A1023,#REF!)</f>
        <v>#REF!</v>
      </c>
      <c r="D1023" s="37" t="e">
        <f>SUMIF(#REF!,A1023,#REF!)</f>
        <v>#REF!</v>
      </c>
      <c r="E1023" s="37" t="e">
        <f>SUMIF(#REF!,A1023,#REF!)</f>
        <v>#REF!</v>
      </c>
    </row>
    <row r="1024" spans="1:5" ht="17.100000000000001" customHeight="1" x14ac:dyDescent="0.15">
      <c r="A1024" s="36"/>
      <c r="B1024" s="37" t="e">
        <f>SUMIF(#REF!,A1024,#REF!)</f>
        <v>#REF!</v>
      </c>
      <c r="C1024" s="37" t="e">
        <f>SUMIF(#REF!,A1024,#REF!)</f>
        <v>#REF!</v>
      </c>
      <c r="D1024" s="37" t="e">
        <f>SUMIF(#REF!,A1024,#REF!)</f>
        <v>#REF!</v>
      </c>
      <c r="E1024" s="37" t="e">
        <f>SUMIF(#REF!,A1024,#REF!)</f>
        <v>#REF!</v>
      </c>
    </row>
    <row r="1025" spans="1:5" ht="17.100000000000001" customHeight="1" x14ac:dyDescent="0.15">
      <c r="A1025" s="36"/>
      <c r="B1025" s="37" t="e">
        <f>SUMIF(#REF!,A1025,#REF!)</f>
        <v>#REF!</v>
      </c>
      <c r="C1025" s="37" t="e">
        <f>SUMIF(#REF!,A1025,#REF!)</f>
        <v>#REF!</v>
      </c>
      <c r="D1025" s="37" t="e">
        <f>SUMIF(#REF!,A1025,#REF!)</f>
        <v>#REF!</v>
      </c>
      <c r="E1025" s="37" t="e">
        <f>SUMIF(#REF!,A1025,#REF!)</f>
        <v>#REF!</v>
      </c>
    </row>
    <row r="1026" spans="1:5" ht="17.100000000000001" customHeight="1" x14ac:dyDescent="0.15">
      <c r="A1026" s="36"/>
      <c r="B1026" s="37" t="e">
        <f>SUMIF(#REF!,A1026,#REF!)</f>
        <v>#REF!</v>
      </c>
      <c r="C1026" s="37" t="e">
        <f>SUMIF(#REF!,A1026,#REF!)</f>
        <v>#REF!</v>
      </c>
      <c r="D1026" s="37" t="e">
        <f>SUMIF(#REF!,A1026,#REF!)</f>
        <v>#REF!</v>
      </c>
      <c r="E1026" s="37" t="e">
        <f>SUMIF(#REF!,A1026,#REF!)</f>
        <v>#REF!</v>
      </c>
    </row>
    <row r="1027" spans="1:5" ht="17.100000000000001" customHeight="1" x14ac:dyDescent="0.15">
      <c r="A1027" s="36"/>
      <c r="B1027" s="37" t="e">
        <f>SUMIF(#REF!,A1027,#REF!)</f>
        <v>#REF!</v>
      </c>
      <c r="C1027" s="37" t="e">
        <f>SUMIF(#REF!,A1027,#REF!)</f>
        <v>#REF!</v>
      </c>
      <c r="D1027" s="37" t="e">
        <f>SUMIF(#REF!,A1027,#REF!)</f>
        <v>#REF!</v>
      </c>
      <c r="E1027" s="37" t="e">
        <f>SUMIF(#REF!,A1027,#REF!)</f>
        <v>#REF!</v>
      </c>
    </row>
    <row r="1028" spans="1:5" ht="17.100000000000001" customHeight="1" x14ac:dyDescent="0.15">
      <c r="A1028" s="36"/>
      <c r="B1028" s="37" t="e">
        <f>SUMIF(#REF!,A1028,#REF!)</f>
        <v>#REF!</v>
      </c>
      <c r="C1028" s="37" t="e">
        <f>SUMIF(#REF!,A1028,#REF!)</f>
        <v>#REF!</v>
      </c>
      <c r="D1028" s="37" t="e">
        <f>SUMIF(#REF!,A1028,#REF!)</f>
        <v>#REF!</v>
      </c>
      <c r="E1028" s="37" t="e">
        <f>SUMIF(#REF!,A1028,#REF!)</f>
        <v>#REF!</v>
      </c>
    </row>
    <row r="1029" spans="1:5" ht="17.100000000000001" customHeight="1" x14ac:dyDescent="0.15">
      <c r="A1029" s="36"/>
      <c r="B1029" s="37" t="e">
        <f>SUMIF(#REF!,A1029,#REF!)</f>
        <v>#REF!</v>
      </c>
      <c r="C1029" s="37" t="e">
        <f>SUMIF(#REF!,A1029,#REF!)</f>
        <v>#REF!</v>
      </c>
      <c r="D1029" s="37" t="e">
        <f>SUMIF(#REF!,A1029,#REF!)</f>
        <v>#REF!</v>
      </c>
      <c r="E1029" s="37" t="e">
        <f>SUMIF(#REF!,A1029,#REF!)</f>
        <v>#REF!</v>
      </c>
    </row>
    <row r="1030" spans="1:5" ht="17.100000000000001" customHeight="1" x14ac:dyDescent="0.15">
      <c r="A1030" s="36"/>
      <c r="B1030" s="37" t="e">
        <f>SUMIF(#REF!,A1030,#REF!)</f>
        <v>#REF!</v>
      </c>
      <c r="C1030" s="37" t="e">
        <f>SUMIF(#REF!,A1030,#REF!)</f>
        <v>#REF!</v>
      </c>
      <c r="D1030" s="37" t="e">
        <f>SUMIF(#REF!,A1030,#REF!)</f>
        <v>#REF!</v>
      </c>
      <c r="E1030" s="37" t="e">
        <f>SUMIF(#REF!,A1030,#REF!)</f>
        <v>#REF!</v>
      </c>
    </row>
    <row r="1031" spans="1:5" ht="17.100000000000001" customHeight="1" x14ac:dyDescent="0.15">
      <c r="A1031" s="36"/>
      <c r="B1031" s="37" t="e">
        <f>SUMIF(#REF!,A1031,#REF!)</f>
        <v>#REF!</v>
      </c>
      <c r="C1031" s="37" t="e">
        <f>SUMIF(#REF!,A1031,#REF!)</f>
        <v>#REF!</v>
      </c>
      <c r="D1031" s="37" t="e">
        <f>SUMIF(#REF!,A1031,#REF!)</f>
        <v>#REF!</v>
      </c>
      <c r="E1031" s="37" t="e">
        <f>SUMIF(#REF!,A1031,#REF!)</f>
        <v>#REF!</v>
      </c>
    </row>
    <row r="1032" spans="1:5" ht="17.100000000000001" customHeight="1" x14ac:dyDescent="0.15">
      <c r="A1032" s="36"/>
      <c r="B1032" s="37" t="e">
        <f>SUMIF(#REF!,A1032,#REF!)</f>
        <v>#REF!</v>
      </c>
      <c r="C1032" s="37" t="e">
        <f>SUMIF(#REF!,A1032,#REF!)</f>
        <v>#REF!</v>
      </c>
      <c r="D1032" s="37" t="e">
        <f>SUMIF(#REF!,A1032,#REF!)</f>
        <v>#REF!</v>
      </c>
      <c r="E1032" s="37" t="e">
        <f>SUMIF(#REF!,A1032,#REF!)</f>
        <v>#REF!</v>
      </c>
    </row>
    <row r="1033" spans="1:5" ht="17.100000000000001" customHeight="1" x14ac:dyDescent="0.15">
      <c r="A1033" s="36"/>
      <c r="B1033" s="37" t="e">
        <f>SUMIF(#REF!,A1033,#REF!)</f>
        <v>#REF!</v>
      </c>
      <c r="C1033" s="37" t="e">
        <f>SUMIF(#REF!,A1033,#REF!)</f>
        <v>#REF!</v>
      </c>
      <c r="D1033" s="37" t="e">
        <f>SUMIF(#REF!,A1033,#REF!)</f>
        <v>#REF!</v>
      </c>
      <c r="E1033" s="37" t="e">
        <f>SUMIF(#REF!,A1033,#REF!)</f>
        <v>#REF!</v>
      </c>
    </row>
    <row r="1034" spans="1:5" ht="17.100000000000001" customHeight="1" x14ac:dyDescent="0.15">
      <c r="A1034" s="36"/>
      <c r="B1034" s="37" t="e">
        <f>SUMIF(#REF!,A1034,#REF!)</f>
        <v>#REF!</v>
      </c>
      <c r="C1034" s="37" t="e">
        <f>SUMIF(#REF!,A1034,#REF!)</f>
        <v>#REF!</v>
      </c>
      <c r="D1034" s="37" t="e">
        <f>SUMIF(#REF!,A1034,#REF!)</f>
        <v>#REF!</v>
      </c>
      <c r="E1034" s="37" t="e">
        <f>SUMIF(#REF!,A1034,#REF!)</f>
        <v>#REF!</v>
      </c>
    </row>
    <row r="1035" spans="1:5" ht="17.100000000000001" customHeight="1" x14ac:dyDescent="0.15">
      <c r="A1035" s="36"/>
      <c r="B1035" s="37" t="e">
        <f>SUMIF(#REF!,A1035,#REF!)</f>
        <v>#REF!</v>
      </c>
      <c r="C1035" s="37" t="e">
        <f>SUMIF(#REF!,A1035,#REF!)</f>
        <v>#REF!</v>
      </c>
      <c r="D1035" s="37" t="e">
        <f>SUMIF(#REF!,A1035,#REF!)</f>
        <v>#REF!</v>
      </c>
      <c r="E1035" s="37" t="e">
        <f>SUMIF(#REF!,A1035,#REF!)</f>
        <v>#REF!</v>
      </c>
    </row>
    <row r="1036" spans="1:5" ht="17.100000000000001" customHeight="1" x14ac:dyDescent="0.15">
      <c r="A1036" s="36"/>
      <c r="B1036" s="37" t="e">
        <f>SUMIF(#REF!,A1036,#REF!)</f>
        <v>#REF!</v>
      </c>
      <c r="C1036" s="37" t="e">
        <f>SUMIF(#REF!,A1036,#REF!)</f>
        <v>#REF!</v>
      </c>
      <c r="D1036" s="37" t="e">
        <f>SUMIF(#REF!,A1036,#REF!)</f>
        <v>#REF!</v>
      </c>
      <c r="E1036" s="37" t="e">
        <f>SUMIF(#REF!,A1036,#REF!)</f>
        <v>#REF!</v>
      </c>
    </row>
    <row r="1037" spans="1:5" ht="17.100000000000001" customHeight="1" x14ac:dyDescent="0.15">
      <c r="A1037" s="36"/>
      <c r="B1037" s="37" t="e">
        <f>SUMIF(#REF!,A1037,#REF!)</f>
        <v>#REF!</v>
      </c>
      <c r="C1037" s="37" t="e">
        <f>SUMIF(#REF!,A1037,#REF!)</f>
        <v>#REF!</v>
      </c>
      <c r="D1037" s="37" t="e">
        <f>SUMIF(#REF!,A1037,#REF!)</f>
        <v>#REF!</v>
      </c>
      <c r="E1037" s="37" t="e">
        <f>SUMIF(#REF!,A1037,#REF!)</f>
        <v>#REF!</v>
      </c>
    </row>
    <row r="1038" spans="1:5" ht="17.100000000000001" customHeight="1" x14ac:dyDescent="0.15">
      <c r="A1038" s="36"/>
      <c r="B1038" s="37" t="e">
        <f>SUMIF(#REF!,A1038,#REF!)</f>
        <v>#REF!</v>
      </c>
      <c r="C1038" s="37" t="e">
        <f>SUMIF(#REF!,A1038,#REF!)</f>
        <v>#REF!</v>
      </c>
      <c r="D1038" s="37" t="e">
        <f>SUMIF(#REF!,A1038,#REF!)</f>
        <v>#REF!</v>
      </c>
      <c r="E1038" s="37" t="e">
        <f>SUMIF(#REF!,A1038,#REF!)</f>
        <v>#REF!</v>
      </c>
    </row>
    <row r="1039" spans="1:5" ht="17.100000000000001" customHeight="1" x14ac:dyDescent="0.15">
      <c r="A1039" s="36"/>
      <c r="B1039" s="37" t="e">
        <f>SUMIF(#REF!,A1039,#REF!)</f>
        <v>#REF!</v>
      </c>
      <c r="C1039" s="37" t="e">
        <f>SUMIF(#REF!,A1039,#REF!)</f>
        <v>#REF!</v>
      </c>
      <c r="D1039" s="37" t="e">
        <f>SUMIF(#REF!,A1039,#REF!)</f>
        <v>#REF!</v>
      </c>
      <c r="E1039" s="37" t="e">
        <f>SUMIF(#REF!,A1039,#REF!)</f>
        <v>#REF!</v>
      </c>
    </row>
    <row r="1040" spans="1:5" ht="17.100000000000001" customHeight="1" x14ac:dyDescent="0.15">
      <c r="A1040" s="36"/>
      <c r="B1040" s="37" t="e">
        <f>SUMIF(#REF!,A1040,#REF!)</f>
        <v>#REF!</v>
      </c>
      <c r="C1040" s="37" t="e">
        <f>SUMIF(#REF!,A1040,#REF!)</f>
        <v>#REF!</v>
      </c>
      <c r="D1040" s="37" t="e">
        <f>SUMIF(#REF!,A1040,#REF!)</f>
        <v>#REF!</v>
      </c>
      <c r="E1040" s="37" t="e">
        <f>SUMIF(#REF!,A1040,#REF!)</f>
        <v>#REF!</v>
      </c>
    </row>
    <row r="1041" spans="1:5" ht="17.100000000000001" customHeight="1" x14ac:dyDescent="0.15">
      <c r="A1041" s="36"/>
      <c r="B1041" s="37" t="e">
        <f>SUMIF(#REF!,A1041,#REF!)</f>
        <v>#REF!</v>
      </c>
      <c r="C1041" s="37" t="e">
        <f>SUMIF(#REF!,A1041,#REF!)</f>
        <v>#REF!</v>
      </c>
      <c r="D1041" s="37" t="e">
        <f>SUMIF(#REF!,A1041,#REF!)</f>
        <v>#REF!</v>
      </c>
      <c r="E1041" s="37" t="e">
        <f>SUMIF(#REF!,A1041,#REF!)</f>
        <v>#REF!</v>
      </c>
    </row>
    <row r="1042" spans="1:5" ht="17.100000000000001" customHeight="1" x14ac:dyDescent="0.15">
      <c r="A1042" s="36"/>
      <c r="B1042" s="37" t="e">
        <f>SUMIF(#REF!,A1042,#REF!)</f>
        <v>#REF!</v>
      </c>
      <c r="C1042" s="37" t="e">
        <f>SUMIF(#REF!,A1042,#REF!)</f>
        <v>#REF!</v>
      </c>
      <c r="D1042" s="37" t="e">
        <f>SUMIF(#REF!,A1042,#REF!)</f>
        <v>#REF!</v>
      </c>
      <c r="E1042" s="37" t="e">
        <f>SUMIF(#REF!,A1042,#REF!)</f>
        <v>#REF!</v>
      </c>
    </row>
    <row r="1043" spans="1:5" ht="17.100000000000001" customHeight="1" x14ac:dyDescent="0.15">
      <c r="A1043" s="36"/>
      <c r="B1043" s="37" t="e">
        <f>SUMIF(#REF!,A1043,#REF!)</f>
        <v>#REF!</v>
      </c>
      <c r="C1043" s="37" t="e">
        <f>SUMIF(#REF!,A1043,#REF!)</f>
        <v>#REF!</v>
      </c>
      <c r="D1043" s="37" t="e">
        <f>SUMIF(#REF!,A1043,#REF!)</f>
        <v>#REF!</v>
      </c>
      <c r="E1043" s="37" t="e">
        <f>SUMIF(#REF!,A1043,#REF!)</f>
        <v>#REF!</v>
      </c>
    </row>
    <row r="1044" spans="1:5" ht="17.100000000000001" customHeight="1" x14ac:dyDescent="0.15">
      <c r="A1044" s="36"/>
      <c r="B1044" s="37" t="e">
        <f>SUMIF(#REF!,A1044,#REF!)</f>
        <v>#REF!</v>
      </c>
      <c r="C1044" s="37" t="e">
        <f>SUMIF(#REF!,A1044,#REF!)</f>
        <v>#REF!</v>
      </c>
      <c r="D1044" s="37" t="e">
        <f>SUMIF(#REF!,A1044,#REF!)</f>
        <v>#REF!</v>
      </c>
      <c r="E1044" s="37" t="e">
        <f>SUMIF(#REF!,A1044,#REF!)</f>
        <v>#REF!</v>
      </c>
    </row>
    <row r="1045" spans="1:5" ht="17.100000000000001" customHeight="1" x14ac:dyDescent="0.15">
      <c r="A1045" s="36"/>
      <c r="B1045" s="37" t="e">
        <f>SUMIF(#REF!,A1045,#REF!)</f>
        <v>#REF!</v>
      </c>
      <c r="C1045" s="37" t="e">
        <f>SUMIF(#REF!,A1045,#REF!)</f>
        <v>#REF!</v>
      </c>
      <c r="D1045" s="37" t="e">
        <f>SUMIF(#REF!,A1045,#REF!)</f>
        <v>#REF!</v>
      </c>
      <c r="E1045" s="37" t="e">
        <f>SUMIF(#REF!,A1045,#REF!)</f>
        <v>#REF!</v>
      </c>
    </row>
    <row r="1046" spans="1:5" ht="17.100000000000001" customHeight="1" x14ac:dyDescent="0.15">
      <c r="A1046" s="36"/>
      <c r="B1046" s="37" t="e">
        <f>SUMIF(#REF!,A1046,#REF!)</f>
        <v>#REF!</v>
      </c>
      <c r="C1046" s="37" t="e">
        <f>SUMIF(#REF!,A1046,#REF!)</f>
        <v>#REF!</v>
      </c>
      <c r="D1046" s="37" t="e">
        <f>SUMIF(#REF!,A1046,#REF!)</f>
        <v>#REF!</v>
      </c>
      <c r="E1046" s="37" t="e">
        <f>SUMIF(#REF!,A1046,#REF!)</f>
        <v>#REF!</v>
      </c>
    </row>
    <row r="1047" spans="1:5" ht="17.100000000000001" customHeight="1" x14ac:dyDescent="0.15">
      <c r="A1047" s="36"/>
      <c r="B1047" s="37" t="e">
        <f>SUMIF(#REF!,A1047,#REF!)</f>
        <v>#REF!</v>
      </c>
      <c r="C1047" s="37" t="e">
        <f>SUMIF(#REF!,A1047,#REF!)</f>
        <v>#REF!</v>
      </c>
      <c r="D1047" s="37" t="e">
        <f>SUMIF(#REF!,A1047,#REF!)</f>
        <v>#REF!</v>
      </c>
      <c r="E1047" s="37" t="e">
        <f>SUMIF(#REF!,A1047,#REF!)</f>
        <v>#REF!</v>
      </c>
    </row>
    <row r="1048" spans="1:5" ht="17.100000000000001" customHeight="1" x14ac:dyDescent="0.15">
      <c r="A1048" s="36"/>
      <c r="B1048" s="37" t="e">
        <f>SUMIF(#REF!,A1048,#REF!)</f>
        <v>#REF!</v>
      </c>
      <c r="C1048" s="37" t="e">
        <f>SUMIF(#REF!,A1048,#REF!)</f>
        <v>#REF!</v>
      </c>
      <c r="D1048" s="37" t="e">
        <f>SUMIF(#REF!,A1048,#REF!)</f>
        <v>#REF!</v>
      </c>
      <c r="E1048" s="37" t="e">
        <f>SUMIF(#REF!,A1048,#REF!)</f>
        <v>#REF!</v>
      </c>
    </row>
    <row r="1049" spans="1:5" ht="17.100000000000001" customHeight="1" x14ac:dyDescent="0.15">
      <c r="A1049" s="36"/>
      <c r="B1049" s="37" t="e">
        <f>SUMIF(#REF!,A1049,#REF!)</f>
        <v>#REF!</v>
      </c>
      <c r="C1049" s="37" t="e">
        <f>SUMIF(#REF!,A1049,#REF!)</f>
        <v>#REF!</v>
      </c>
      <c r="D1049" s="37" t="e">
        <f>SUMIF(#REF!,A1049,#REF!)</f>
        <v>#REF!</v>
      </c>
      <c r="E1049" s="37" t="e">
        <f>SUMIF(#REF!,A1049,#REF!)</f>
        <v>#REF!</v>
      </c>
    </row>
    <row r="1050" spans="1:5" ht="17.100000000000001" customHeight="1" x14ac:dyDescent="0.15">
      <c r="A1050" s="36"/>
      <c r="B1050" s="37" t="e">
        <f>SUMIF(#REF!,A1050,#REF!)</f>
        <v>#REF!</v>
      </c>
      <c r="C1050" s="37" t="e">
        <f>SUMIF(#REF!,A1050,#REF!)</f>
        <v>#REF!</v>
      </c>
      <c r="D1050" s="37" t="e">
        <f>SUMIF(#REF!,A1050,#REF!)</f>
        <v>#REF!</v>
      </c>
      <c r="E1050" s="37" t="e">
        <f>SUMIF(#REF!,A1050,#REF!)</f>
        <v>#REF!</v>
      </c>
    </row>
    <row r="1051" spans="1:5" ht="17.100000000000001" customHeight="1" x14ac:dyDescent="0.15">
      <c r="A1051" s="36"/>
      <c r="B1051" s="37" t="e">
        <f>SUMIF(#REF!,A1051,#REF!)</f>
        <v>#REF!</v>
      </c>
      <c r="C1051" s="37" t="e">
        <f>SUMIF(#REF!,A1051,#REF!)</f>
        <v>#REF!</v>
      </c>
      <c r="D1051" s="37" t="e">
        <f>SUMIF(#REF!,A1051,#REF!)</f>
        <v>#REF!</v>
      </c>
      <c r="E1051" s="37" t="e">
        <f>SUMIF(#REF!,A1051,#REF!)</f>
        <v>#REF!</v>
      </c>
    </row>
    <row r="1052" spans="1:5" ht="17.100000000000001" customHeight="1" x14ac:dyDescent="0.15">
      <c r="A1052" s="36"/>
      <c r="B1052" s="37" t="e">
        <f>SUMIF(#REF!,A1052,#REF!)</f>
        <v>#REF!</v>
      </c>
      <c r="C1052" s="37" t="e">
        <f>SUMIF(#REF!,A1052,#REF!)</f>
        <v>#REF!</v>
      </c>
      <c r="D1052" s="37" t="e">
        <f>SUMIF(#REF!,A1052,#REF!)</f>
        <v>#REF!</v>
      </c>
      <c r="E1052" s="37" t="e">
        <f>SUMIF(#REF!,A1052,#REF!)</f>
        <v>#REF!</v>
      </c>
    </row>
    <row r="1053" spans="1:5" ht="17.100000000000001" customHeight="1" x14ac:dyDescent="0.15">
      <c r="A1053" s="36"/>
      <c r="B1053" s="37" t="e">
        <f>SUMIF(#REF!,A1053,#REF!)</f>
        <v>#REF!</v>
      </c>
      <c r="C1053" s="37" t="e">
        <f>SUMIF(#REF!,A1053,#REF!)</f>
        <v>#REF!</v>
      </c>
      <c r="D1053" s="37" t="e">
        <f>SUMIF(#REF!,A1053,#REF!)</f>
        <v>#REF!</v>
      </c>
      <c r="E1053" s="37" t="e">
        <f>SUMIF(#REF!,A1053,#REF!)</f>
        <v>#REF!</v>
      </c>
    </row>
    <row r="1054" spans="1:5" ht="17.100000000000001" customHeight="1" x14ac:dyDescent="0.15">
      <c r="A1054" s="36"/>
      <c r="B1054" s="37" t="e">
        <f>SUMIF(#REF!,A1054,#REF!)</f>
        <v>#REF!</v>
      </c>
      <c r="C1054" s="37" t="e">
        <f>SUMIF(#REF!,A1054,#REF!)</f>
        <v>#REF!</v>
      </c>
      <c r="D1054" s="37" t="e">
        <f>SUMIF(#REF!,A1054,#REF!)</f>
        <v>#REF!</v>
      </c>
      <c r="E1054" s="37" t="e">
        <f>SUMIF(#REF!,A1054,#REF!)</f>
        <v>#REF!</v>
      </c>
    </row>
    <row r="1055" spans="1:5" ht="17.100000000000001" customHeight="1" x14ac:dyDescent="0.15">
      <c r="A1055" s="36"/>
      <c r="B1055" s="37" t="e">
        <f>SUMIF(#REF!,A1055,#REF!)</f>
        <v>#REF!</v>
      </c>
      <c r="C1055" s="37" t="e">
        <f>SUMIF(#REF!,A1055,#REF!)</f>
        <v>#REF!</v>
      </c>
      <c r="D1055" s="37" t="e">
        <f>SUMIF(#REF!,A1055,#REF!)</f>
        <v>#REF!</v>
      </c>
      <c r="E1055" s="37" t="e">
        <f>SUMIF(#REF!,A1055,#REF!)</f>
        <v>#REF!</v>
      </c>
    </row>
    <row r="1056" spans="1:5" ht="17.100000000000001" customHeight="1" x14ac:dyDescent="0.15">
      <c r="A1056" s="36"/>
      <c r="B1056" s="37" t="e">
        <f>SUMIF(#REF!,A1056,#REF!)</f>
        <v>#REF!</v>
      </c>
      <c r="C1056" s="37" t="e">
        <f>SUMIF(#REF!,A1056,#REF!)</f>
        <v>#REF!</v>
      </c>
      <c r="D1056" s="37" t="e">
        <f>SUMIF(#REF!,A1056,#REF!)</f>
        <v>#REF!</v>
      </c>
      <c r="E1056" s="37" t="e">
        <f>SUMIF(#REF!,A1056,#REF!)</f>
        <v>#REF!</v>
      </c>
    </row>
    <row r="1057" spans="1:5" ht="17.100000000000001" customHeight="1" x14ac:dyDescent="0.15">
      <c r="A1057" s="36"/>
      <c r="B1057" s="37" t="e">
        <f>SUMIF(#REF!,A1057,#REF!)</f>
        <v>#REF!</v>
      </c>
      <c r="C1057" s="37" t="e">
        <f>SUMIF(#REF!,A1057,#REF!)</f>
        <v>#REF!</v>
      </c>
      <c r="D1057" s="37" t="e">
        <f>SUMIF(#REF!,A1057,#REF!)</f>
        <v>#REF!</v>
      </c>
      <c r="E1057" s="37" t="e">
        <f>SUMIF(#REF!,A1057,#REF!)</f>
        <v>#REF!</v>
      </c>
    </row>
    <row r="1058" spans="1:5" ht="17.100000000000001" customHeight="1" x14ac:dyDescent="0.15">
      <c r="A1058" s="36"/>
      <c r="B1058" s="37" t="e">
        <f>SUMIF(#REF!,A1058,#REF!)</f>
        <v>#REF!</v>
      </c>
      <c r="C1058" s="37" t="e">
        <f>SUMIF(#REF!,A1058,#REF!)</f>
        <v>#REF!</v>
      </c>
      <c r="D1058" s="37" t="e">
        <f>SUMIF(#REF!,A1058,#REF!)</f>
        <v>#REF!</v>
      </c>
      <c r="E1058" s="37" t="e">
        <f>SUMIF(#REF!,A1058,#REF!)</f>
        <v>#REF!</v>
      </c>
    </row>
    <row r="1059" spans="1:5" ht="17.100000000000001" customHeight="1" x14ac:dyDescent="0.15">
      <c r="A1059" s="36"/>
      <c r="B1059" s="37" t="e">
        <f>SUMIF(#REF!,A1059,#REF!)</f>
        <v>#REF!</v>
      </c>
      <c r="C1059" s="37" t="e">
        <f>SUMIF(#REF!,A1059,#REF!)</f>
        <v>#REF!</v>
      </c>
      <c r="D1059" s="37" t="e">
        <f>SUMIF(#REF!,A1059,#REF!)</f>
        <v>#REF!</v>
      </c>
      <c r="E1059" s="37" t="e">
        <f>SUMIF(#REF!,A1059,#REF!)</f>
        <v>#REF!</v>
      </c>
    </row>
    <row r="1060" spans="1:5" ht="17.100000000000001" customHeight="1" x14ac:dyDescent="0.15">
      <c r="A1060" s="36"/>
      <c r="B1060" s="37" t="e">
        <f>SUMIF(#REF!,A1060,#REF!)</f>
        <v>#REF!</v>
      </c>
      <c r="C1060" s="37" t="e">
        <f>SUMIF(#REF!,A1060,#REF!)</f>
        <v>#REF!</v>
      </c>
      <c r="D1060" s="37" t="e">
        <f>SUMIF(#REF!,A1060,#REF!)</f>
        <v>#REF!</v>
      </c>
      <c r="E1060" s="37" t="e">
        <f>SUMIF(#REF!,A1060,#REF!)</f>
        <v>#REF!</v>
      </c>
    </row>
    <row r="1061" spans="1:5" ht="17.100000000000001" customHeight="1" x14ac:dyDescent="0.15">
      <c r="A1061" s="36"/>
      <c r="B1061" s="37" t="e">
        <f>SUMIF(#REF!,A1061,#REF!)</f>
        <v>#REF!</v>
      </c>
      <c r="C1061" s="37" t="e">
        <f>SUMIF(#REF!,A1061,#REF!)</f>
        <v>#REF!</v>
      </c>
      <c r="D1061" s="37" t="e">
        <f>SUMIF(#REF!,A1061,#REF!)</f>
        <v>#REF!</v>
      </c>
      <c r="E1061" s="37" t="e">
        <f>SUMIF(#REF!,A1061,#REF!)</f>
        <v>#REF!</v>
      </c>
    </row>
    <row r="1062" spans="1:5" ht="17.100000000000001" customHeight="1" x14ac:dyDescent="0.15">
      <c r="A1062" s="36"/>
      <c r="B1062" s="37" t="e">
        <f>SUMIF(#REF!,A1062,#REF!)</f>
        <v>#REF!</v>
      </c>
      <c r="C1062" s="37" t="e">
        <f>SUMIF(#REF!,A1062,#REF!)</f>
        <v>#REF!</v>
      </c>
      <c r="D1062" s="37" t="e">
        <f>SUMIF(#REF!,A1062,#REF!)</f>
        <v>#REF!</v>
      </c>
      <c r="E1062" s="37" t="e">
        <f>SUMIF(#REF!,A1062,#REF!)</f>
        <v>#REF!</v>
      </c>
    </row>
    <row r="1063" spans="1:5" ht="17.100000000000001" customHeight="1" x14ac:dyDescent="0.15">
      <c r="A1063" s="36"/>
      <c r="B1063" s="37" t="e">
        <f>SUMIF(#REF!,A1063,#REF!)</f>
        <v>#REF!</v>
      </c>
      <c r="C1063" s="37" t="e">
        <f>SUMIF(#REF!,A1063,#REF!)</f>
        <v>#REF!</v>
      </c>
      <c r="D1063" s="37" t="e">
        <f>SUMIF(#REF!,A1063,#REF!)</f>
        <v>#REF!</v>
      </c>
      <c r="E1063" s="37" t="e">
        <f>SUMIF(#REF!,A1063,#REF!)</f>
        <v>#REF!</v>
      </c>
    </row>
    <row r="1064" spans="1:5" ht="17.100000000000001" customHeight="1" x14ac:dyDescent="0.15">
      <c r="A1064" s="36"/>
      <c r="B1064" s="37" t="e">
        <f>SUMIF(#REF!,A1064,#REF!)</f>
        <v>#REF!</v>
      </c>
      <c r="C1064" s="37" t="e">
        <f>SUMIF(#REF!,A1064,#REF!)</f>
        <v>#REF!</v>
      </c>
      <c r="D1064" s="37" t="e">
        <f>SUMIF(#REF!,A1064,#REF!)</f>
        <v>#REF!</v>
      </c>
      <c r="E1064" s="37" t="e">
        <f>SUMIF(#REF!,A1064,#REF!)</f>
        <v>#REF!</v>
      </c>
    </row>
    <row r="1065" spans="1:5" ht="17.100000000000001" customHeight="1" x14ac:dyDescent="0.15">
      <c r="A1065" s="36"/>
      <c r="B1065" s="37" t="e">
        <f>SUMIF(#REF!,A1065,#REF!)</f>
        <v>#REF!</v>
      </c>
      <c r="C1065" s="37" t="e">
        <f>SUMIF(#REF!,A1065,#REF!)</f>
        <v>#REF!</v>
      </c>
      <c r="D1065" s="37" t="e">
        <f>SUMIF(#REF!,A1065,#REF!)</f>
        <v>#REF!</v>
      </c>
      <c r="E1065" s="37" t="e">
        <f>SUMIF(#REF!,A1065,#REF!)</f>
        <v>#REF!</v>
      </c>
    </row>
    <row r="1066" spans="1:5" ht="17.100000000000001" customHeight="1" x14ac:dyDescent="0.15">
      <c r="A1066" s="36"/>
      <c r="B1066" s="37" t="e">
        <f>SUMIF(#REF!,A1066,#REF!)</f>
        <v>#REF!</v>
      </c>
      <c r="C1066" s="37" t="e">
        <f>SUMIF(#REF!,A1066,#REF!)</f>
        <v>#REF!</v>
      </c>
      <c r="D1066" s="37" t="e">
        <f>SUMIF(#REF!,A1066,#REF!)</f>
        <v>#REF!</v>
      </c>
      <c r="E1066" s="37" t="e">
        <f>SUMIF(#REF!,A1066,#REF!)</f>
        <v>#REF!</v>
      </c>
    </row>
    <row r="1067" spans="1:5" ht="17.100000000000001" customHeight="1" x14ac:dyDescent="0.15">
      <c r="A1067" s="36"/>
      <c r="B1067" s="37" t="e">
        <f>SUMIF(#REF!,A1067,#REF!)</f>
        <v>#REF!</v>
      </c>
      <c r="C1067" s="37" t="e">
        <f>SUMIF(#REF!,A1067,#REF!)</f>
        <v>#REF!</v>
      </c>
      <c r="D1067" s="37" t="e">
        <f>SUMIF(#REF!,A1067,#REF!)</f>
        <v>#REF!</v>
      </c>
      <c r="E1067" s="37" t="e">
        <f>SUMIF(#REF!,A1067,#REF!)</f>
        <v>#REF!</v>
      </c>
    </row>
    <row r="1068" spans="1:5" ht="17.100000000000001" customHeight="1" x14ac:dyDescent="0.15">
      <c r="A1068" s="36"/>
      <c r="B1068" s="37" t="e">
        <f>SUMIF(#REF!,A1068,#REF!)</f>
        <v>#REF!</v>
      </c>
      <c r="C1068" s="37" t="e">
        <f>SUMIF(#REF!,A1068,#REF!)</f>
        <v>#REF!</v>
      </c>
      <c r="D1068" s="37" t="e">
        <f>SUMIF(#REF!,A1068,#REF!)</f>
        <v>#REF!</v>
      </c>
      <c r="E1068" s="37" t="e">
        <f>SUMIF(#REF!,A1068,#REF!)</f>
        <v>#REF!</v>
      </c>
    </row>
    <row r="1069" spans="1:5" ht="17.100000000000001" customHeight="1" x14ac:dyDescent="0.15">
      <c r="A1069" s="36"/>
      <c r="B1069" s="37" t="e">
        <f>SUMIF(#REF!,A1069,#REF!)</f>
        <v>#REF!</v>
      </c>
      <c r="C1069" s="37" t="e">
        <f>SUMIF(#REF!,A1069,#REF!)</f>
        <v>#REF!</v>
      </c>
      <c r="D1069" s="37" t="e">
        <f>SUMIF(#REF!,A1069,#REF!)</f>
        <v>#REF!</v>
      </c>
      <c r="E1069" s="37" t="e">
        <f>SUMIF(#REF!,A1069,#REF!)</f>
        <v>#REF!</v>
      </c>
    </row>
    <row r="1070" spans="1:5" ht="17.100000000000001" customHeight="1" x14ac:dyDescent="0.15">
      <c r="A1070" s="36"/>
      <c r="B1070" s="37" t="e">
        <f>SUMIF(#REF!,A1070,#REF!)</f>
        <v>#REF!</v>
      </c>
      <c r="C1070" s="37" t="e">
        <f>SUMIF(#REF!,A1070,#REF!)</f>
        <v>#REF!</v>
      </c>
      <c r="D1070" s="37" t="e">
        <f>SUMIF(#REF!,A1070,#REF!)</f>
        <v>#REF!</v>
      </c>
      <c r="E1070" s="37" t="e">
        <f>SUMIF(#REF!,A1070,#REF!)</f>
        <v>#REF!</v>
      </c>
    </row>
    <row r="1071" spans="1:5" ht="17.100000000000001" customHeight="1" x14ac:dyDescent="0.15">
      <c r="A1071" s="36"/>
      <c r="B1071" s="37" t="e">
        <f>SUMIF(#REF!,A1071,#REF!)</f>
        <v>#REF!</v>
      </c>
      <c r="C1071" s="37" t="e">
        <f>SUMIF(#REF!,A1071,#REF!)</f>
        <v>#REF!</v>
      </c>
      <c r="D1071" s="37" t="e">
        <f>SUMIF(#REF!,A1071,#REF!)</f>
        <v>#REF!</v>
      </c>
      <c r="E1071" s="37" t="e">
        <f>SUMIF(#REF!,A1071,#REF!)</f>
        <v>#REF!</v>
      </c>
    </row>
    <row r="1072" spans="1:5" ht="17.100000000000001" customHeight="1" x14ac:dyDescent="0.15">
      <c r="A1072" s="36"/>
      <c r="B1072" s="37" t="e">
        <f>SUMIF(#REF!,A1072,#REF!)</f>
        <v>#REF!</v>
      </c>
      <c r="C1072" s="37" t="e">
        <f>SUMIF(#REF!,A1072,#REF!)</f>
        <v>#REF!</v>
      </c>
      <c r="D1072" s="37" t="e">
        <f>SUMIF(#REF!,A1072,#REF!)</f>
        <v>#REF!</v>
      </c>
      <c r="E1072" s="37" t="e">
        <f>SUMIF(#REF!,A1072,#REF!)</f>
        <v>#REF!</v>
      </c>
    </row>
    <row r="1073" spans="1:5" ht="17.100000000000001" customHeight="1" x14ac:dyDescent="0.15">
      <c r="A1073" s="36"/>
      <c r="B1073" s="37" t="e">
        <f>SUMIF(#REF!,A1073,#REF!)</f>
        <v>#REF!</v>
      </c>
      <c r="C1073" s="37" t="e">
        <f>SUMIF(#REF!,A1073,#REF!)</f>
        <v>#REF!</v>
      </c>
      <c r="D1073" s="37" t="e">
        <f>SUMIF(#REF!,A1073,#REF!)</f>
        <v>#REF!</v>
      </c>
      <c r="E1073" s="37" t="e">
        <f>SUMIF(#REF!,A1073,#REF!)</f>
        <v>#REF!</v>
      </c>
    </row>
    <row r="1074" spans="1:5" ht="17.100000000000001" customHeight="1" x14ac:dyDescent="0.15">
      <c r="A1074" s="36"/>
      <c r="B1074" s="37" t="e">
        <f>SUMIF(#REF!,A1074,#REF!)</f>
        <v>#REF!</v>
      </c>
      <c r="C1074" s="37" t="e">
        <f>SUMIF(#REF!,A1074,#REF!)</f>
        <v>#REF!</v>
      </c>
      <c r="D1074" s="37" t="e">
        <f>SUMIF(#REF!,A1074,#REF!)</f>
        <v>#REF!</v>
      </c>
      <c r="E1074" s="37" t="e">
        <f>SUMIF(#REF!,A1074,#REF!)</f>
        <v>#REF!</v>
      </c>
    </row>
    <row r="1075" spans="1:5" ht="17.100000000000001" customHeight="1" x14ac:dyDescent="0.15">
      <c r="A1075" s="36"/>
      <c r="B1075" s="37" t="e">
        <f>SUMIF(#REF!,A1075,#REF!)</f>
        <v>#REF!</v>
      </c>
      <c r="C1075" s="37" t="e">
        <f>SUMIF(#REF!,A1075,#REF!)</f>
        <v>#REF!</v>
      </c>
      <c r="D1075" s="37" t="e">
        <f>SUMIF(#REF!,A1075,#REF!)</f>
        <v>#REF!</v>
      </c>
      <c r="E1075" s="37" t="e">
        <f>SUMIF(#REF!,A1075,#REF!)</f>
        <v>#REF!</v>
      </c>
    </row>
    <row r="1076" spans="1:5" ht="17.100000000000001" customHeight="1" x14ac:dyDescent="0.15">
      <c r="A1076" s="36"/>
      <c r="B1076" s="37" t="e">
        <f>SUMIF(#REF!,A1076,#REF!)</f>
        <v>#REF!</v>
      </c>
      <c r="C1076" s="37" t="e">
        <f>SUMIF(#REF!,A1076,#REF!)</f>
        <v>#REF!</v>
      </c>
      <c r="D1076" s="37" t="e">
        <f>SUMIF(#REF!,A1076,#REF!)</f>
        <v>#REF!</v>
      </c>
      <c r="E1076" s="37" t="e">
        <f>SUMIF(#REF!,A1076,#REF!)</f>
        <v>#REF!</v>
      </c>
    </row>
    <row r="1077" spans="1:5" ht="17.100000000000001" customHeight="1" x14ac:dyDescent="0.15">
      <c r="A1077" s="36"/>
      <c r="B1077" s="37" t="e">
        <f>SUMIF(#REF!,A1077,#REF!)</f>
        <v>#REF!</v>
      </c>
      <c r="C1077" s="37" t="e">
        <f>SUMIF(#REF!,A1077,#REF!)</f>
        <v>#REF!</v>
      </c>
      <c r="D1077" s="37" t="e">
        <f>SUMIF(#REF!,A1077,#REF!)</f>
        <v>#REF!</v>
      </c>
      <c r="E1077" s="37" t="e">
        <f>SUMIF(#REF!,A1077,#REF!)</f>
        <v>#REF!</v>
      </c>
    </row>
    <row r="1078" spans="1:5" ht="17.100000000000001" customHeight="1" x14ac:dyDescent="0.15">
      <c r="A1078" s="36"/>
      <c r="B1078" s="37" t="e">
        <f>SUMIF(#REF!,A1078,#REF!)</f>
        <v>#REF!</v>
      </c>
      <c r="C1078" s="37" t="e">
        <f>SUMIF(#REF!,A1078,#REF!)</f>
        <v>#REF!</v>
      </c>
      <c r="D1078" s="37" t="e">
        <f>SUMIF(#REF!,A1078,#REF!)</f>
        <v>#REF!</v>
      </c>
      <c r="E1078" s="37" t="e">
        <f>SUMIF(#REF!,A1078,#REF!)</f>
        <v>#REF!</v>
      </c>
    </row>
    <row r="1079" spans="1:5" ht="17.100000000000001" customHeight="1" x14ac:dyDescent="0.15">
      <c r="A1079" s="36"/>
      <c r="B1079" s="37" t="e">
        <f>SUMIF(#REF!,A1079,#REF!)</f>
        <v>#REF!</v>
      </c>
      <c r="C1079" s="37" t="e">
        <f>SUMIF(#REF!,A1079,#REF!)</f>
        <v>#REF!</v>
      </c>
      <c r="D1079" s="37" t="e">
        <f>SUMIF(#REF!,A1079,#REF!)</f>
        <v>#REF!</v>
      </c>
      <c r="E1079" s="37" t="e">
        <f>SUMIF(#REF!,A1079,#REF!)</f>
        <v>#REF!</v>
      </c>
    </row>
    <row r="1080" spans="1:5" ht="17.100000000000001" customHeight="1" x14ac:dyDescent="0.15">
      <c r="A1080" s="36"/>
      <c r="B1080" s="37" t="e">
        <f>SUMIF(#REF!,A1080,#REF!)</f>
        <v>#REF!</v>
      </c>
      <c r="C1080" s="37" t="e">
        <f>SUMIF(#REF!,A1080,#REF!)</f>
        <v>#REF!</v>
      </c>
      <c r="D1080" s="37" t="e">
        <f>SUMIF(#REF!,A1080,#REF!)</f>
        <v>#REF!</v>
      </c>
      <c r="E1080" s="37" t="e">
        <f>SUMIF(#REF!,A1080,#REF!)</f>
        <v>#REF!</v>
      </c>
    </row>
    <row r="1081" spans="1:5" ht="17.100000000000001" customHeight="1" x14ac:dyDescent="0.15">
      <c r="A1081" s="36"/>
      <c r="B1081" s="37" t="e">
        <f>SUMIF(#REF!,A1081,#REF!)</f>
        <v>#REF!</v>
      </c>
      <c r="C1081" s="37" t="e">
        <f>SUMIF(#REF!,A1081,#REF!)</f>
        <v>#REF!</v>
      </c>
      <c r="D1081" s="37" t="e">
        <f>SUMIF(#REF!,A1081,#REF!)</f>
        <v>#REF!</v>
      </c>
      <c r="E1081" s="37" t="e">
        <f>SUMIF(#REF!,A1081,#REF!)</f>
        <v>#REF!</v>
      </c>
    </row>
    <row r="1082" spans="1:5" ht="17.100000000000001" customHeight="1" x14ac:dyDescent="0.15">
      <c r="A1082" s="36"/>
      <c r="B1082" s="37" t="e">
        <f>SUMIF(#REF!,A1082,#REF!)</f>
        <v>#REF!</v>
      </c>
      <c r="C1082" s="37" t="e">
        <f>SUMIF(#REF!,A1082,#REF!)</f>
        <v>#REF!</v>
      </c>
      <c r="D1082" s="37" t="e">
        <f>SUMIF(#REF!,A1082,#REF!)</f>
        <v>#REF!</v>
      </c>
      <c r="E1082" s="37" t="e">
        <f>SUMIF(#REF!,A1082,#REF!)</f>
        <v>#REF!</v>
      </c>
    </row>
    <row r="1083" spans="1:5" ht="17.100000000000001" customHeight="1" x14ac:dyDescent="0.15">
      <c r="A1083" s="36"/>
      <c r="B1083" s="37" t="e">
        <f>SUMIF(#REF!,A1083,#REF!)</f>
        <v>#REF!</v>
      </c>
      <c r="C1083" s="37" t="e">
        <f>SUMIF(#REF!,A1083,#REF!)</f>
        <v>#REF!</v>
      </c>
      <c r="D1083" s="37" t="e">
        <f>SUMIF(#REF!,A1083,#REF!)</f>
        <v>#REF!</v>
      </c>
      <c r="E1083" s="37" t="e">
        <f>SUMIF(#REF!,A1083,#REF!)</f>
        <v>#REF!</v>
      </c>
    </row>
    <row r="1084" spans="1:5" ht="17.100000000000001" customHeight="1" x14ac:dyDescent="0.15">
      <c r="A1084" s="36"/>
      <c r="B1084" s="37" t="e">
        <f>SUMIF(#REF!,A1084,#REF!)</f>
        <v>#REF!</v>
      </c>
      <c r="C1084" s="37" t="e">
        <f>SUMIF(#REF!,A1084,#REF!)</f>
        <v>#REF!</v>
      </c>
      <c r="D1084" s="37" t="e">
        <f>SUMIF(#REF!,A1084,#REF!)</f>
        <v>#REF!</v>
      </c>
      <c r="E1084" s="37" t="e">
        <f>SUMIF(#REF!,A1084,#REF!)</f>
        <v>#REF!</v>
      </c>
    </row>
    <row r="1085" spans="1:5" ht="17.100000000000001" customHeight="1" x14ac:dyDescent="0.15">
      <c r="A1085" s="36"/>
      <c r="B1085" s="37" t="e">
        <f>SUMIF(#REF!,A1085,#REF!)</f>
        <v>#REF!</v>
      </c>
      <c r="C1085" s="37" t="e">
        <f>SUMIF(#REF!,A1085,#REF!)</f>
        <v>#REF!</v>
      </c>
      <c r="D1085" s="37" t="e">
        <f>SUMIF(#REF!,A1085,#REF!)</f>
        <v>#REF!</v>
      </c>
      <c r="E1085" s="37" t="e">
        <f>SUMIF(#REF!,A1085,#REF!)</f>
        <v>#REF!</v>
      </c>
    </row>
    <row r="1086" spans="1:5" ht="17.100000000000001" customHeight="1" x14ac:dyDescent="0.15">
      <c r="A1086" s="36"/>
      <c r="B1086" s="37" t="e">
        <f>SUMIF(#REF!,A1086,#REF!)</f>
        <v>#REF!</v>
      </c>
      <c r="C1086" s="37" t="e">
        <f>SUMIF(#REF!,A1086,#REF!)</f>
        <v>#REF!</v>
      </c>
      <c r="D1086" s="37" t="e">
        <f>SUMIF(#REF!,A1086,#REF!)</f>
        <v>#REF!</v>
      </c>
      <c r="E1086" s="37" t="e">
        <f>SUMIF(#REF!,A1086,#REF!)</f>
        <v>#REF!</v>
      </c>
    </row>
    <row r="1087" spans="1:5" ht="17.100000000000001" customHeight="1" x14ac:dyDescent="0.15">
      <c r="A1087" s="36"/>
      <c r="B1087" s="37" t="e">
        <f>SUMIF(#REF!,A1087,#REF!)</f>
        <v>#REF!</v>
      </c>
      <c r="C1087" s="37" t="e">
        <f>SUMIF(#REF!,A1087,#REF!)</f>
        <v>#REF!</v>
      </c>
      <c r="D1087" s="37" t="e">
        <f>SUMIF(#REF!,A1087,#REF!)</f>
        <v>#REF!</v>
      </c>
      <c r="E1087" s="37" t="e">
        <f>SUMIF(#REF!,A1087,#REF!)</f>
        <v>#REF!</v>
      </c>
    </row>
    <row r="1088" spans="1:5" ht="17.100000000000001" customHeight="1" x14ac:dyDescent="0.15">
      <c r="A1088" s="36"/>
      <c r="B1088" s="37" t="e">
        <f>SUMIF(#REF!,A1088,#REF!)</f>
        <v>#REF!</v>
      </c>
      <c r="C1088" s="37" t="e">
        <f>SUMIF(#REF!,A1088,#REF!)</f>
        <v>#REF!</v>
      </c>
      <c r="D1088" s="37" t="e">
        <f>SUMIF(#REF!,A1088,#REF!)</f>
        <v>#REF!</v>
      </c>
      <c r="E1088" s="37" t="e">
        <f>SUMIF(#REF!,A1088,#REF!)</f>
        <v>#REF!</v>
      </c>
    </row>
    <row r="1089" spans="1:5" ht="17.100000000000001" customHeight="1" x14ac:dyDescent="0.15">
      <c r="A1089" s="36"/>
      <c r="B1089" s="37" t="e">
        <f>SUMIF(#REF!,A1089,#REF!)</f>
        <v>#REF!</v>
      </c>
      <c r="C1089" s="37" t="e">
        <f>SUMIF(#REF!,A1089,#REF!)</f>
        <v>#REF!</v>
      </c>
      <c r="D1089" s="37" t="e">
        <f>SUMIF(#REF!,A1089,#REF!)</f>
        <v>#REF!</v>
      </c>
      <c r="E1089" s="37" t="e">
        <f>SUMIF(#REF!,A1089,#REF!)</f>
        <v>#REF!</v>
      </c>
    </row>
    <row r="1090" spans="1:5" ht="17.100000000000001" customHeight="1" x14ac:dyDescent="0.15">
      <c r="A1090" s="36"/>
      <c r="B1090" s="37" t="e">
        <f>SUMIF(#REF!,A1090,#REF!)</f>
        <v>#REF!</v>
      </c>
      <c r="C1090" s="37" t="e">
        <f>SUMIF(#REF!,A1090,#REF!)</f>
        <v>#REF!</v>
      </c>
      <c r="D1090" s="37" t="e">
        <f>SUMIF(#REF!,A1090,#REF!)</f>
        <v>#REF!</v>
      </c>
      <c r="E1090" s="37" t="e">
        <f>SUMIF(#REF!,A1090,#REF!)</f>
        <v>#REF!</v>
      </c>
    </row>
    <row r="1091" spans="1:5" ht="17.100000000000001" customHeight="1" x14ac:dyDescent="0.15">
      <c r="A1091" s="36"/>
      <c r="B1091" s="37" t="e">
        <f>SUMIF(#REF!,A1091,#REF!)</f>
        <v>#REF!</v>
      </c>
      <c r="C1091" s="37" t="e">
        <f>SUMIF(#REF!,A1091,#REF!)</f>
        <v>#REF!</v>
      </c>
      <c r="D1091" s="37" t="e">
        <f>SUMIF(#REF!,A1091,#REF!)</f>
        <v>#REF!</v>
      </c>
      <c r="E1091" s="37" t="e">
        <f>SUMIF(#REF!,A1091,#REF!)</f>
        <v>#REF!</v>
      </c>
    </row>
    <row r="1092" spans="1:5" ht="17.100000000000001" customHeight="1" x14ac:dyDescent="0.15">
      <c r="A1092" s="36"/>
      <c r="B1092" s="37" t="e">
        <f>SUMIF(#REF!,A1092,#REF!)</f>
        <v>#REF!</v>
      </c>
      <c r="C1092" s="37" t="e">
        <f>SUMIF(#REF!,A1092,#REF!)</f>
        <v>#REF!</v>
      </c>
      <c r="D1092" s="37" t="e">
        <f>SUMIF(#REF!,A1092,#REF!)</f>
        <v>#REF!</v>
      </c>
      <c r="E1092" s="37" t="e">
        <f>SUMIF(#REF!,A1092,#REF!)</f>
        <v>#REF!</v>
      </c>
    </row>
    <row r="1093" spans="1:5" ht="17.100000000000001" customHeight="1" x14ac:dyDescent="0.15">
      <c r="A1093" s="36"/>
      <c r="B1093" s="37" t="e">
        <f>SUMIF(#REF!,A1093,#REF!)</f>
        <v>#REF!</v>
      </c>
      <c r="C1093" s="37" t="e">
        <f>SUMIF(#REF!,A1093,#REF!)</f>
        <v>#REF!</v>
      </c>
      <c r="D1093" s="37" t="e">
        <f>SUMIF(#REF!,A1093,#REF!)</f>
        <v>#REF!</v>
      </c>
      <c r="E1093" s="37" t="e">
        <f>SUMIF(#REF!,A1093,#REF!)</f>
        <v>#REF!</v>
      </c>
    </row>
    <row r="1094" spans="1:5" ht="17.100000000000001" customHeight="1" x14ac:dyDescent="0.15">
      <c r="A1094" s="36"/>
      <c r="B1094" s="37" t="e">
        <f>SUMIF(#REF!,A1094,#REF!)</f>
        <v>#REF!</v>
      </c>
      <c r="C1094" s="37" t="e">
        <f>SUMIF(#REF!,A1094,#REF!)</f>
        <v>#REF!</v>
      </c>
      <c r="D1094" s="37" t="e">
        <f>SUMIF(#REF!,A1094,#REF!)</f>
        <v>#REF!</v>
      </c>
      <c r="E1094" s="37" t="e">
        <f>SUMIF(#REF!,A1094,#REF!)</f>
        <v>#REF!</v>
      </c>
    </row>
    <row r="1095" spans="1:5" ht="17.100000000000001" customHeight="1" x14ac:dyDescent="0.15">
      <c r="A1095" s="36"/>
      <c r="B1095" s="37" t="e">
        <f>SUMIF(#REF!,A1095,#REF!)</f>
        <v>#REF!</v>
      </c>
      <c r="C1095" s="37" t="e">
        <f>SUMIF(#REF!,A1095,#REF!)</f>
        <v>#REF!</v>
      </c>
      <c r="D1095" s="37" t="e">
        <f>SUMIF(#REF!,A1095,#REF!)</f>
        <v>#REF!</v>
      </c>
      <c r="E1095" s="37" t="e">
        <f>SUMIF(#REF!,A1095,#REF!)</f>
        <v>#REF!</v>
      </c>
    </row>
    <row r="1096" spans="1:5" ht="17.100000000000001" customHeight="1" x14ac:dyDescent="0.15">
      <c r="A1096" s="36"/>
      <c r="B1096" s="37" t="e">
        <f>SUMIF(#REF!,A1096,#REF!)</f>
        <v>#REF!</v>
      </c>
      <c r="C1096" s="37" t="e">
        <f>SUMIF(#REF!,A1096,#REF!)</f>
        <v>#REF!</v>
      </c>
      <c r="D1096" s="37" t="e">
        <f>SUMIF(#REF!,A1096,#REF!)</f>
        <v>#REF!</v>
      </c>
      <c r="E1096" s="37" t="e">
        <f>SUMIF(#REF!,A1096,#REF!)</f>
        <v>#REF!</v>
      </c>
    </row>
    <row r="1097" spans="1:5" ht="17.100000000000001" customHeight="1" x14ac:dyDescent="0.15">
      <c r="A1097" s="36"/>
      <c r="B1097" s="37" t="e">
        <f>SUMIF(#REF!,A1097,#REF!)</f>
        <v>#REF!</v>
      </c>
      <c r="C1097" s="37" t="e">
        <f>SUMIF(#REF!,A1097,#REF!)</f>
        <v>#REF!</v>
      </c>
      <c r="D1097" s="37" t="e">
        <f>SUMIF(#REF!,A1097,#REF!)</f>
        <v>#REF!</v>
      </c>
      <c r="E1097" s="37" t="e">
        <f>SUMIF(#REF!,A1097,#REF!)</f>
        <v>#REF!</v>
      </c>
    </row>
    <row r="1098" spans="1:5" ht="17.100000000000001" customHeight="1" x14ac:dyDescent="0.15">
      <c r="A1098" s="36"/>
      <c r="B1098" s="37" t="e">
        <f>SUMIF(#REF!,A1098,#REF!)</f>
        <v>#REF!</v>
      </c>
      <c r="C1098" s="37" t="e">
        <f>SUMIF(#REF!,A1098,#REF!)</f>
        <v>#REF!</v>
      </c>
      <c r="D1098" s="37" t="e">
        <f>SUMIF(#REF!,A1098,#REF!)</f>
        <v>#REF!</v>
      </c>
      <c r="E1098" s="37" t="e">
        <f>SUMIF(#REF!,A1098,#REF!)</f>
        <v>#REF!</v>
      </c>
    </row>
    <row r="1099" spans="1:5" ht="17.100000000000001" customHeight="1" x14ac:dyDescent="0.15">
      <c r="A1099" s="36"/>
      <c r="B1099" s="37" t="e">
        <f>SUMIF(#REF!,A1099,#REF!)</f>
        <v>#REF!</v>
      </c>
      <c r="C1099" s="37" t="e">
        <f>SUMIF(#REF!,A1099,#REF!)</f>
        <v>#REF!</v>
      </c>
      <c r="D1099" s="37" t="e">
        <f>SUMIF(#REF!,A1099,#REF!)</f>
        <v>#REF!</v>
      </c>
      <c r="E1099" s="37" t="e">
        <f>SUMIF(#REF!,A1099,#REF!)</f>
        <v>#REF!</v>
      </c>
    </row>
    <row r="1100" spans="1:5" ht="17.100000000000001" customHeight="1" x14ac:dyDescent="0.15">
      <c r="A1100" s="36"/>
      <c r="B1100" s="37" t="e">
        <f>SUMIF(#REF!,A1100,#REF!)</f>
        <v>#REF!</v>
      </c>
      <c r="C1100" s="37" t="e">
        <f>SUMIF(#REF!,A1100,#REF!)</f>
        <v>#REF!</v>
      </c>
      <c r="D1100" s="37" t="e">
        <f>SUMIF(#REF!,A1100,#REF!)</f>
        <v>#REF!</v>
      </c>
      <c r="E1100" s="37" t="e">
        <f>SUMIF(#REF!,A1100,#REF!)</f>
        <v>#REF!</v>
      </c>
    </row>
    <row r="1101" spans="1:5" ht="17.100000000000001" customHeight="1" x14ac:dyDescent="0.15">
      <c r="A1101" s="36"/>
      <c r="B1101" s="37" t="e">
        <f>SUMIF(#REF!,A1101,#REF!)</f>
        <v>#REF!</v>
      </c>
      <c r="C1101" s="37" t="e">
        <f>SUMIF(#REF!,A1101,#REF!)</f>
        <v>#REF!</v>
      </c>
      <c r="D1101" s="37" t="e">
        <f>SUMIF(#REF!,A1101,#REF!)</f>
        <v>#REF!</v>
      </c>
      <c r="E1101" s="37" t="e">
        <f>SUMIF(#REF!,A1101,#REF!)</f>
        <v>#REF!</v>
      </c>
    </row>
    <row r="1102" spans="1:5" ht="17.100000000000001" customHeight="1" x14ac:dyDescent="0.15">
      <c r="A1102" s="36"/>
      <c r="B1102" s="37" t="e">
        <f>SUMIF(#REF!,A1102,#REF!)</f>
        <v>#REF!</v>
      </c>
      <c r="C1102" s="37" t="e">
        <f>SUMIF(#REF!,A1102,#REF!)</f>
        <v>#REF!</v>
      </c>
      <c r="D1102" s="37" t="e">
        <f>SUMIF(#REF!,A1102,#REF!)</f>
        <v>#REF!</v>
      </c>
      <c r="E1102" s="37" t="e">
        <f>SUMIF(#REF!,A1102,#REF!)</f>
        <v>#REF!</v>
      </c>
    </row>
    <row r="1103" spans="1:5" ht="17.100000000000001" customHeight="1" x14ac:dyDescent="0.15">
      <c r="A1103" s="36"/>
      <c r="B1103" s="37" t="e">
        <f>SUMIF(#REF!,A1103,#REF!)</f>
        <v>#REF!</v>
      </c>
      <c r="C1103" s="37" t="e">
        <f>SUMIF(#REF!,A1103,#REF!)</f>
        <v>#REF!</v>
      </c>
      <c r="D1103" s="37" t="e">
        <f>SUMIF(#REF!,A1103,#REF!)</f>
        <v>#REF!</v>
      </c>
      <c r="E1103" s="37" t="e">
        <f>SUMIF(#REF!,A1103,#REF!)</f>
        <v>#REF!</v>
      </c>
    </row>
    <row r="1104" spans="1:5" ht="17.100000000000001" customHeight="1" x14ac:dyDescent="0.15">
      <c r="A1104" s="36"/>
      <c r="B1104" s="37" t="e">
        <f>SUMIF(#REF!,A1104,#REF!)</f>
        <v>#REF!</v>
      </c>
      <c r="C1104" s="37" t="e">
        <f>SUMIF(#REF!,A1104,#REF!)</f>
        <v>#REF!</v>
      </c>
      <c r="D1104" s="37" t="e">
        <f>SUMIF(#REF!,A1104,#REF!)</f>
        <v>#REF!</v>
      </c>
      <c r="E1104" s="37" t="e">
        <f>SUMIF(#REF!,A1104,#REF!)</f>
        <v>#REF!</v>
      </c>
    </row>
    <row r="1105" spans="1:5" ht="17.100000000000001" customHeight="1" x14ac:dyDescent="0.15">
      <c r="A1105" s="36"/>
      <c r="B1105" s="37" t="e">
        <f>SUMIF(#REF!,A1105,#REF!)</f>
        <v>#REF!</v>
      </c>
      <c r="C1105" s="37" t="e">
        <f>SUMIF(#REF!,A1105,#REF!)</f>
        <v>#REF!</v>
      </c>
      <c r="D1105" s="37" t="e">
        <f>SUMIF(#REF!,A1105,#REF!)</f>
        <v>#REF!</v>
      </c>
      <c r="E1105" s="37" t="e">
        <f>SUMIF(#REF!,A1105,#REF!)</f>
        <v>#REF!</v>
      </c>
    </row>
    <row r="1106" spans="1:5" ht="17.100000000000001" customHeight="1" x14ac:dyDescent="0.15">
      <c r="A1106" s="36"/>
      <c r="B1106" s="37" t="e">
        <f>SUMIF(#REF!,A1106,#REF!)</f>
        <v>#REF!</v>
      </c>
      <c r="C1106" s="37" t="e">
        <f>SUMIF(#REF!,A1106,#REF!)</f>
        <v>#REF!</v>
      </c>
      <c r="D1106" s="37" t="e">
        <f>SUMIF(#REF!,A1106,#REF!)</f>
        <v>#REF!</v>
      </c>
      <c r="E1106" s="37" t="e">
        <f>SUMIF(#REF!,A1106,#REF!)</f>
        <v>#REF!</v>
      </c>
    </row>
    <row r="1107" spans="1:5" ht="17.100000000000001" customHeight="1" x14ac:dyDescent="0.15">
      <c r="A1107" s="36"/>
      <c r="B1107" s="37" t="e">
        <f>SUMIF(#REF!,A1107,#REF!)</f>
        <v>#REF!</v>
      </c>
      <c r="C1107" s="37" t="e">
        <f>SUMIF(#REF!,A1107,#REF!)</f>
        <v>#REF!</v>
      </c>
      <c r="D1107" s="37" t="e">
        <f>SUMIF(#REF!,A1107,#REF!)</f>
        <v>#REF!</v>
      </c>
      <c r="E1107" s="37" t="e">
        <f>SUMIF(#REF!,A1107,#REF!)</f>
        <v>#REF!</v>
      </c>
    </row>
    <row r="1108" spans="1:5" ht="17.100000000000001" customHeight="1" x14ac:dyDescent="0.15">
      <c r="A1108" s="36"/>
      <c r="B1108" s="37" t="e">
        <f>SUMIF(#REF!,A1108,#REF!)</f>
        <v>#REF!</v>
      </c>
      <c r="C1108" s="37" t="e">
        <f>SUMIF(#REF!,A1108,#REF!)</f>
        <v>#REF!</v>
      </c>
      <c r="D1108" s="37" t="e">
        <f>SUMIF(#REF!,A1108,#REF!)</f>
        <v>#REF!</v>
      </c>
      <c r="E1108" s="37" t="e">
        <f>SUMIF(#REF!,A1108,#REF!)</f>
        <v>#REF!</v>
      </c>
    </row>
    <row r="1109" spans="1:5" ht="17.100000000000001" customHeight="1" x14ac:dyDescent="0.15">
      <c r="A1109" s="36"/>
      <c r="B1109" s="37" t="e">
        <f>SUMIF(#REF!,A1109,#REF!)</f>
        <v>#REF!</v>
      </c>
      <c r="C1109" s="37" t="e">
        <f>SUMIF(#REF!,A1109,#REF!)</f>
        <v>#REF!</v>
      </c>
      <c r="D1109" s="37" t="e">
        <f>SUMIF(#REF!,A1109,#REF!)</f>
        <v>#REF!</v>
      </c>
      <c r="E1109" s="37" t="e">
        <f>SUMIF(#REF!,A1109,#REF!)</f>
        <v>#REF!</v>
      </c>
    </row>
    <row r="1110" spans="1:5" ht="17.100000000000001" customHeight="1" x14ac:dyDescent="0.15">
      <c r="A1110" s="36"/>
      <c r="B1110" s="37" t="e">
        <f>SUMIF(#REF!,A1110,#REF!)</f>
        <v>#REF!</v>
      </c>
      <c r="C1110" s="37" t="e">
        <f>SUMIF(#REF!,A1110,#REF!)</f>
        <v>#REF!</v>
      </c>
      <c r="D1110" s="37" t="e">
        <f>SUMIF(#REF!,A1110,#REF!)</f>
        <v>#REF!</v>
      </c>
      <c r="E1110" s="37" t="e">
        <f>SUMIF(#REF!,A1110,#REF!)</f>
        <v>#REF!</v>
      </c>
    </row>
    <row r="1111" spans="1:5" ht="17.100000000000001" customHeight="1" x14ac:dyDescent="0.15">
      <c r="A1111" s="36"/>
      <c r="B1111" s="37" t="e">
        <f>SUMIF(#REF!,A1111,#REF!)</f>
        <v>#REF!</v>
      </c>
      <c r="C1111" s="37" t="e">
        <f>SUMIF(#REF!,A1111,#REF!)</f>
        <v>#REF!</v>
      </c>
      <c r="D1111" s="37" t="e">
        <f>SUMIF(#REF!,A1111,#REF!)</f>
        <v>#REF!</v>
      </c>
      <c r="E1111" s="37" t="e">
        <f>SUMIF(#REF!,A1111,#REF!)</f>
        <v>#REF!</v>
      </c>
    </row>
    <row r="1112" spans="1:5" ht="17.100000000000001" customHeight="1" x14ac:dyDescent="0.15">
      <c r="A1112" s="36"/>
      <c r="B1112" s="37" t="e">
        <f>SUMIF(#REF!,A1112,#REF!)</f>
        <v>#REF!</v>
      </c>
      <c r="C1112" s="37" t="e">
        <f>SUMIF(#REF!,A1112,#REF!)</f>
        <v>#REF!</v>
      </c>
      <c r="D1112" s="37" t="e">
        <f>SUMIF(#REF!,A1112,#REF!)</f>
        <v>#REF!</v>
      </c>
      <c r="E1112" s="37" t="e">
        <f>SUMIF(#REF!,A1112,#REF!)</f>
        <v>#REF!</v>
      </c>
    </row>
    <row r="1113" spans="1:5" ht="17.100000000000001" customHeight="1" x14ac:dyDescent="0.15">
      <c r="A1113" s="36"/>
      <c r="B1113" s="37" t="e">
        <f>SUMIF(#REF!,A1113,#REF!)</f>
        <v>#REF!</v>
      </c>
      <c r="C1113" s="37" t="e">
        <f>SUMIF(#REF!,A1113,#REF!)</f>
        <v>#REF!</v>
      </c>
      <c r="D1113" s="37" t="e">
        <f>SUMIF(#REF!,A1113,#REF!)</f>
        <v>#REF!</v>
      </c>
      <c r="E1113" s="37" t="e">
        <f>SUMIF(#REF!,A1113,#REF!)</f>
        <v>#REF!</v>
      </c>
    </row>
    <row r="1114" spans="1:5" ht="17.100000000000001" customHeight="1" x14ac:dyDescent="0.15">
      <c r="A1114" s="36"/>
      <c r="B1114" s="37" t="e">
        <f>SUMIF(#REF!,A1114,#REF!)</f>
        <v>#REF!</v>
      </c>
      <c r="C1114" s="37" t="e">
        <f>SUMIF(#REF!,A1114,#REF!)</f>
        <v>#REF!</v>
      </c>
      <c r="D1114" s="37" t="e">
        <f>SUMIF(#REF!,A1114,#REF!)</f>
        <v>#REF!</v>
      </c>
      <c r="E1114" s="37" t="e">
        <f>SUMIF(#REF!,A1114,#REF!)</f>
        <v>#REF!</v>
      </c>
    </row>
    <row r="1115" spans="1:5" ht="17.100000000000001" customHeight="1" x14ac:dyDescent="0.15">
      <c r="A1115" s="36"/>
      <c r="B1115" s="37" t="e">
        <f>SUMIF(#REF!,A1115,#REF!)</f>
        <v>#REF!</v>
      </c>
      <c r="C1115" s="37" t="e">
        <f>SUMIF(#REF!,A1115,#REF!)</f>
        <v>#REF!</v>
      </c>
      <c r="D1115" s="37" t="e">
        <f>SUMIF(#REF!,A1115,#REF!)</f>
        <v>#REF!</v>
      </c>
      <c r="E1115" s="37" t="e">
        <f>SUMIF(#REF!,A1115,#REF!)</f>
        <v>#REF!</v>
      </c>
    </row>
    <row r="1116" spans="1:5" ht="17.100000000000001" customHeight="1" x14ac:dyDescent="0.15">
      <c r="A1116" s="36"/>
      <c r="B1116" s="37" t="e">
        <f>SUMIF(#REF!,A1116,#REF!)</f>
        <v>#REF!</v>
      </c>
      <c r="C1116" s="37" t="e">
        <f>SUMIF(#REF!,A1116,#REF!)</f>
        <v>#REF!</v>
      </c>
      <c r="D1116" s="37" t="e">
        <f>SUMIF(#REF!,A1116,#REF!)</f>
        <v>#REF!</v>
      </c>
      <c r="E1116" s="37" t="e">
        <f>SUMIF(#REF!,A1116,#REF!)</f>
        <v>#REF!</v>
      </c>
    </row>
    <row r="1117" spans="1:5" ht="17.100000000000001" customHeight="1" x14ac:dyDescent="0.15">
      <c r="A1117" s="36"/>
      <c r="B1117" s="37" t="e">
        <f>SUMIF(#REF!,A1117,#REF!)</f>
        <v>#REF!</v>
      </c>
      <c r="C1117" s="37" t="e">
        <f>SUMIF(#REF!,A1117,#REF!)</f>
        <v>#REF!</v>
      </c>
      <c r="D1117" s="37" t="e">
        <f>SUMIF(#REF!,A1117,#REF!)</f>
        <v>#REF!</v>
      </c>
      <c r="E1117" s="37" t="e">
        <f>SUMIF(#REF!,A1117,#REF!)</f>
        <v>#REF!</v>
      </c>
    </row>
    <row r="1118" spans="1:5" ht="17.100000000000001" customHeight="1" x14ac:dyDescent="0.15">
      <c r="A1118" s="36"/>
      <c r="B1118" s="37" t="e">
        <f>SUMIF(#REF!,A1118,#REF!)</f>
        <v>#REF!</v>
      </c>
      <c r="C1118" s="37" t="e">
        <f>SUMIF(#REF!,A1118,#REF!)</f>
        <v>#REF!</v>
      </c>
      <c r="D1118" s="37" t="e">
        <f>SUMIF(#REF!,A1118,#REF!)</f>
        <v>#REF!</v>
      </c>
      <c r="E1118" s="37" t="e">
        <f>SUMIF(#REF!,A1118,#REF!)</f>
        <v>#REF!</v>
      </c>
    </row>
    <row r="1119" spans="1:5" ht="17.100000000000001" customHeight="1" x14ac:dyDescent="0.15">
      <c r="A1119" s="36"/>
      <c r="B1119" s="37" t="e">
        <f>SUMIF(#REF!,A1119,#REF!)</f>
        <v>#REF!</v>
      </c>
      <c r="C1119" s="37" t="e">
        <f>SUMIF(#REF!,A1119,#REF!)</f>
        <v>#REF!</v>
      </c>
      <c r="D1119" s="37" t="e">
        <f>SUMIF(#REF!,A1119,#REF!)</f>
        <v>#REF!</v>
      </c>
      <c r="E1119" s="37" t="e">
        <f>SUMIF(#REF!,A1119,#REF!)</f>
        <v>#REF!</v>
      </c>
    </row>
    <row r="1120" spans="1:5" ht="17.100000000000001" customHeight="1" x14ac:dyDescent="0.15">
      <c r="A1120" s="36"/>
      <c r="B1120" s="37" t="e">
        <f>SUMIF(#REF!,A1120,#REF!)</f>
        <v>#REF!</v>
      </c>
      <c r="C1120" s="37" t="e">
        <f>SUMIF(#REF!,A1120,#REF!)</f>
        <v>#REF!</v>
      </c>
      <c r="D1120" s="37" t="e">
        <f>SUMIF(#REF!,A1120,#REF!)</f>
        <v>#REF!</v>
      </c>
      <c r="E1120" s="37" t="e">
        <f>SUMIF(#REF!,A1120,#REF!)</f>
        <v>#REF!</v>
      </c>
    </row>
    <row r="1121" spans="1:5" ht="17.100000000000001" customHeight="1" x14ac:dyDescent="0.15">
      <c r="A1121" s="36"/>
      <c r="B1121" s="37" t="e">
        <f>SUMIF(#REF!,A1121,#REF!)</f>
        <v>#REF!</v>
      </c>
      <c r="C1121" s="37" t="e">
        <f>SUMIF(#REF!,A1121,#REF!)</f>
        <v>#REF!</v>
      </c>
      <c r="D1121" s="37" t="e">
        <f>SUMIF(#REF!,A1121,#REF!)</f>
        <v>#REF!</v>
      </c>
      <c r="E1121" s="37" t="e">
        <f>SUMIF(#REF!,A1121,#REF!)</f>
        <v>#REF!</v>
      </c>
    </row>
    <row r="1122" spans="1:5" ht="17.100000000000001" customHeight="1" x14ac:dyDescent="0.15">
      <c r="A1122" s="36"/>
      <c r="B1122" s="37" t="e">
        <f>SUMIF(#REF!,A1122,#REF!)</f>
        <v>#REF!</v>
      </c>
      <c r="C1122" s="37" t="e">
        <f>SUMIF(#REF!,A1122,#REF!)</f>
        <v>#REF!</v>
      </c>
      <c r="D1122" s="37" t="e">
        <f>SUMIF(#REF!,A1122,#REF!)</f>
        <v>#REF!</v>
      </c>
      <c r="E1122" s="37" t="e">
        <f>SUMIF(#REF!,A1122,#REF!)</f>
        <v>#REF!</v>
      </c>
    </row>
    <row r="1123" spans="1:5" ht="17.100000000000001" customHeight="1" x14ac:dyDescent="0.15">
      <c r="A1123" s="36"/>
      <c r="B1123" s="37" t="e">
        <f>SUMIF(#REF!,A1123,#REF!)</f>
        <v>#REF!</v>
      </c>
      <c r="C1123" s="37" t="e">
        <f>SUMIF(#REF!,A1123,#REF!)</f>
        <v>#REF!</v>
      </c>
      <c r="D1123" s="37" t="e">
        <f>SUMIF(#REF!,A1123,#REF!)</f>
        <v>#REF!</v>
      </c>
      <c r="E1123" s="37" t="e">
        <f>SUMIF(#REF!,A1123,#REF!)</f>
        <v>#REF!</v>
      </c>
    </row>
    <row r="1124" spans="1:5" ht="17.100000000000001" customHeight="1" x14ac:dyDescent="0.15">
      <c r="A1124" s="36"/>
      <c r="B1124" s="37" t="e">
        <f>SUMIF(#REF!,A1124,#REF!)</f>
        <v>#REF!</v>
      </c>
      <c r="C1124" s="37" t="e">
        <f>SUMIF(#REF!,A1124,#REF!)</f>
        <v>#REF!</v>
      </c>
      <c r="D1124" s="37" t="e">
        <f>SUMIF(#REF!,A1124,#REF!)</f>
        <v>#REF!</v>
      </c>
      <c r="E1124" s="37" t="e">
        <f>SUMIF(#REF!,A1124,#REF!)</f>
        <v>#REF!</v>
      </c>
    </row>
    <row r="1125" spans="1:5" ht="17.100000000000001" customHeight="1" x14ac:dyDescent="0.15">
      <c r="A1125" s="36"/>
      <c r="B1125" s="37" t="e">
        <f>SUMIF(#REF!,A1125,#REF!)</f>
        <v>#REF!</v>
      </c>
      <c r="C1125" s="37" t="e">
        <f>SUMIF(#REF!,A1125,#REF!)</f>
        <v>#REF!</v>
      </c>
      <c r="D1125" s="37" t="e">
        <f>SUMIF(#REF!,A1125,#REF!)</f>
        <v>#REF!</v>
      </c>
      <c r="E1125" s="37" t="e">
        <f>SUMIF(#REF!,A1125,#REF!)</f>
        <v>#REF!</v>
      </c>
    </row>
    <row r="1126" spans="1:5" ht="17.100000000000001" customHeight="1" x14ac:dyDescent="0.15">
      <c r="A1126" s="36"/>
      <c r="B1126" s="37" t="e">
        <f>SUMIF(#REF!,A1126,#REF!)</f>
        <v>#REF!</v>
      </c>
      <c r="C1126" s="37" t="e">
        <f>SUMIF(#REF!,A1126,#REF!)</f>
        <v>#REF!</v>
      </c>
      <c r="D1126" s="37" t="e">
        <f>SUMIF(#REF!,A1126,#REF!)</f>
        <v>#REF!</v>
      </c>
      <c r="E1126" s="37" t="e">
        <f>SUMIF(#REF!,A1126,#REF!)</f>
        <v>#REF!</v>
      </c>
    </row>
    <row r="1127" spans="1:5" ht="17.100000000000001" customHeight="1" x14ac:dyDescent="0.15">
      <c r="A1127" s="36"/>
      <c r="B1127" s="37" t="e">
        <f>SUMIF(#REF!,A1127,#REF!)</f>
        <v>#REF!</v>
      </c>
      <c r="C1127" s="37" t="e">
        <f>SUMIF(#REF!,A1127,#REF!)</f>
        <v>#REF!</v>
      </c>
      <c r="D1127" s="37" t="e">
        <f>SUMIF(#REF!,A1127,#REF!)</f>
        <v>#REF!</v>
      </c>
      <c r="E1127" s="37" t="e">
        <f>SUMIF(#REF!,A1127,#REF!)</f>
        <v>#REF!</v>
      </c>
    </row>
    <row r="1128" spans="1:5" ht="17.100000000000001" customHeight="1" x14ac:dyDescent="0.15">
      <c r="A1128" s="36"/>
      <c r="B1128" s="37" t="e">
        <f>SUMIF(#REF!,A1128,#REF!)</f>
        <v>#REF!</v>
      </c>
      <c r="C1128" s="37" t="e">
        <f>SUMIF(#REF!,A1128,#REF!)</f>
        <v>#REF!</v>
      </c>
      <c r="D1128" s="37" t="e">
        <f>SUMIF(#REF!,A1128,#REF!)</f>
        <v>#REF!</v>
      </c>
      <c r="E1128" s="37" t="e">
        <f>SUMIF(#REF!,A1128,#REF!)</f>
        <v>#REF!</v>
      </c>
    </row>
    <row r="1129" spans="1:5" ht="17.100000000000001" customHeight="1" x14ac:dyDescent="0.15">
      <c r="A1129" s="36"/>
      <c r="B1129" s="37" t="e">
        <f>SUMIF(#REF!,A1129,#REF!)</f>
        <v>#REF!</v>
      </c>
      <c r="C1129" s="37" t="e">
        <f>SUMIF(#REF!,A1129,#REF!)</f>
        <v>#REF!</v>
      </c>
      <c r="D1129" s="37" t="e">
        <f>SUMIF(#REF!,A1129,#REF!)</f>
        <v>#REF!</v>
      </c>
      <c r="E1129" s="37" t="e">
        <f>SUMIF(#REF!,A1129,#REF!)</f>
        <v>#REF!</v>
      </c>
    </row>
    <row r="1130" spans="1:5" ht="17.100000000000001" customHeight="1" x14ac:dyDescent="0.15">
      <c r="A1130" s="36"/>
      <c r="B1130" s="37" t="e">
        <f>SUMIF(#REF!,A1130,#REF!)</f>
        <v>#REF!</v>
      </c>
      <c r="C1130" s="37" t="e">
        <f>SUMIF(#REF!,A1130,#REF!)</f>
        <v>#REF!</v>
      </c>
      <c r="D1130" s="37" t="e">
        <f>SUMIF(#REF!,A1130,#REF!)</f>
        <v>#REF!</v>
      </c>
      <c r="E1130" s="37" t="e">
        <f>SUMIF(#REF!,A1130,#REF!)</f>
        <v>#REF!</v>
      </c>
    </row>
    <row r="1131" spans="1:5" ht="17.100000000000001" customHeight="1" x14ac:dyDescent="0.15">
      <c r="A1131" s="36"/>
      <c r="B1131" s="37" t="e">
        <f>SUMIF(#REF!,A1131,#REF!)</f>
        <v>#REF!</v>
      </c>
      <c r="C1131" s="37" t="e">
        <f>SUMIF(#REF!,A1131,#REF!)</f>
        <v>#REF!</v>
      </c>
      <c r="D1131" s="37" t="e">
        <f>SUMIF(#REF!,A1131,#REF!)</f>
        <v>#REF!</v>
      </c>
      <c r="E1131" s="37" t="e">
        <f>SUMIF(#REF!,A1131,#REF!)</f>
        <v>#REF!</v>
      </c>
    </row>
    <row r="1132" spans="1:5" ht="17.100000000000001" customHeight="1" x14ac:dyDescent="0.15">
      <c r="A1132" s="36"/>
      <c r="B1132" s="37" t="e">
        <f>SUMIF(#REF!,A1132,#REF!)</f>
        <v>#REF!</v>
      </c>
      <c r="C1132" s="37" t="e">
        <f>SUMIF(#REF!,A1132,#REF!)</f>
        <v>#REF!</v>
      </c>
      <c r="D1132" s="37" t="e">
        <f>SUMIF(#REF!,A1132,#REF!)</f>
        <v>#REF!</v>
      </c>
      <c r="E1132" s="37" t="e">
        <f>SUMIF(#REF!,A1132,#REF!)</f>
        <v>#REF!</v>
      </c>
    </row>
    <row r="1133" spans="1:5" ht="17.100000000000001" customHeight="1" x14ac:dyDescent="0.15">
      <c r="A1133" s="36"/>
      <c r="B1133" s="37" t="e">
        <f>SUMIF(#REF!,A1133,#REF!)</f>
        <v>#REF!</v>
      </c>
      <c r="C1133" s="37" t="e">
        <f>SUMIF(#REF!,A1133,#REF!)</f>
        <v>#REF!</v>
      </c>
      <c r="D1133" s="37" t="e">
        <f>SUMIF(#REF!,A1133,#REF!)</f>
        <v>#REF!</v>
      </c>
      <c r="E1133" s="37" t="e">
        <f>SUMIF(#REF!,A1133,#REF!)</f>
        <v>#REF!</v>
      </c>
    </row>
    <row r="1134" spans="1:5" ht="17.100000000000001" customHeight="1" x14ac:dyDescent="0.15">
      <c r="A1134" s="36"/>
      <c r="B1134" s="37" t="e">
        <f>SUMIF(#REF!,A1134,#REF!)</f>
        <v>#REF!</v>
      </c>
      <c r="C1134" s="37" t="e">
        <f>SUMIF(#REF!,A1134,#REF!)</f>
        <v>#REF!</v>
      </c>
      <c r="D1134" s="37" t="e">
        <f>SUMIF(#REF!,A1134,#REF!)</f>
        <v>#REF!</v>
      </c>
      <c r="E1134" s="37" t="e">
        <f>SUMIF(#REF!,A1134,#REF!)</f>
        <v>#REF!</v>
      </c>
    </row>
    <row r="1135" spans="1:5" ht="17.100000000000001" customHeight="1" x14ac:dyDescent="0.15">
      <c r="A1135" s="36"/>
      <c r="B1135" s="37" t="e">
        <f>SUMIF(#REF!,A1135,#REF!)</f>
        <v>#REF!</v>
      </c>
      <c r="C1135" s="37" t="e">
        <f>SUMIF(#REF!,A1135,#REF!)</f>
        <v>#REF!</v>
      </c>
      <c r="D1135" s="37" t="e">
        <f>SUMIF(#REF!,A1135,#REF!)</f>
        <v>#REF!</v>
      </c>
      <c r="E1135" s="37" t="e">
        <f>SUMIF(#REF!,A1135,#REF!)</f>
        <v>#REF!</v>
      </c>
    </row>
    <row r="1136" spans="1:5" ht="17.100000000000001" customHeight="1" x14ac:dyDescent="0.15">
      <c r="A1136" s="36"/>
      <c r="B1136" s="37" t="e">
        <f>SUMIF(#REF!,A1136,#REF!)</f>
        <v>#REF!</v>
      </c>
      <c r="C1136" s="37" t="e">
        <f>SUMIF(#REF!,A1136,#REF!)</f>
        <v>#REF!</v>
      </c>
      <c r="D1136" s="37" t="e">
        <f>SUMIF(#REF!,A1136,#REF!)</f>
        <v>#REF!</v>
      </c>
      <c r="E1136" s="37" t="e">
        <f>SUMIF(#REF!,A1136,#REF!)</f>
        <v>#REF!</v>
      </c>
    </row>
    <row r="1137" spans="1:5" ht="17.100000000000001" customHeight="1" x14ac:dyDescent="0.15">
      <c r="A1137" s="36"/>
      <c r="B1137" s="37" t="e">
        <f>SUMIF(#REF!,A1137,#REF!)</f>
        <v>#REF!</v>
      </c>
      <c r="C1137" s="37" t="e">
        <f>SUMIF(#REF!,A1137,#REF!)</f>
        <v>#REF!</v>
      </c>
      <c r="D1137" s="37" t="e">
        <f>SUMIF(#REF!,A1137,#REF!)</f>
        <v>#REF!</v>
      </c>
      <c r="E1137" s="37" t="e">
        <f>SUMIF(#REF!,A1137,#REF!)</f>
        <v>#REF!</v>
      </c>
    </row>
    <row r="1138" spans="1:5" ht="17.100000000000001" customHeight="1" x14ac:dyDescent="0.15">
      <c r="A1138" s="36"/>
      <c r="B1138" s="37" t="e">
        <f>SUMIF(#REF!,A1138,#REF!)</f>
        <v>#REF!</v>
      </c>
      <c r="C1138" s="37" t="e">
        <f>SUMIF(#REF!,A1138,#REF!)</f>
        <v>#REF!</v>
      </c>
      <c r="D1138" s="37" t="e">
        <f>SUMIF(#REF!,A1138,#REF!)</f>
        <v>#REF!</v>
      </c>
      <c r="E1138" s="37" t="e">
        <f>SUMIF(#REF!,A1138,#REF!)</f>
        <v>#REF!</v>
      </c>
    </row>
    <row r="1139" spans="1:5" ht="17.100000000000001" customHeight="1" x14ac:dyDescent="0.15">
      <c r="A1139" s="36"/>
      <c r="B1139" s="37" t="e">
        <f>SUMIF(#REF!,A1139,#REF!)</f>
        <v>#REF!</v>
      </c>
      <c r="C1139" s="37" t="e">
        <f>SUMIF(#REF!,A1139,#REF!)</f>
        <v>#REF!</v>
      </c>
      <c r="D1139" s="37" t="e">
        <f>SUMIF(#REF!,A1139,#REF!)</f>
        <v>#REF!</v>
      </c>
      <c r="E1139" s="37" t="e">
        <f>SUMIF(#REF!,A1139,#REF!)</f>
        <v>#REF!</v>
      </c>
    </row>
    <row r="1140" spans="1:5" ht="17.100000000000001" customHeight="1" x14ac:dyDescent="0.15">
      <c r="A1140" s="36"/>
      <c r="B1140" s="37" t="e">
        <f>SUMIF(#REF!,A1140,#REF!)</f>
        <v>#REF!</v>
      </c>
      <c r="C1140" s="37" t="e">
        <f>SUMIF(#REF!,A1140,#REF!)</f>
        <v>#REF!</v>
      </c>
      <c r="D1140" s="37" t="e">
        <f>SUMIF(#REF!,A1140,#REF!)</f>
        <v>#REF!</v>
      </c>
      <c r="E1140" s="37" t="e">
        <f>SUMIF(#REF!,A1140,#REF!)</f>
        <v>#REF!</v>
      </c>
    </row>
    <row r="1141" spans="1:5" ht="17.100000000000001" customHeight="1" x14ac:dyDescent="0.15">
      <c r="A1141" s="36"/>
      <c r="B1141" s="37" t="e">
        <f>SUMIF(#REF!,A1141,#REF!)</f>
        <v>#REF!</v>
      </c>
      <c r="C1141" s="37" t="e">
        <f>SUMIF(#REF!,A1141,#REF!)</f>
        <v>#REF!</v>
      </c>
      <c r="D1141" s="37" t="e">
        <f>SUMIF(#REF!,A1141,#REF!)</f>
        <v>#REF!</v>
      </c>
      <c r="E1141" s="37" t="e">
        <f>SUMIF(#REF!,A1141,#REF!)</f>
        <v>#REF!</v>
      </c>
    </row>
    <row r="1142" spans="1:5" ht="17.100000000000001" customHeight="1" x14ac:dyDescent="0.15">
      <c r="A1142" s="36"/>
      <c r="B1142" s="37" t="e">
        <f>SUMIF(#REF!,A1142,#REF!)</f>
        <v>#REF!</v>
      </c>
      <c r="C1142" s="37" t="e">
        <f>SUMIF(#REF!,A1142,#REF!)</f>
        <v>#REF!</v>
      </c>
      <c r="D1142" s="37" t="e">
        <f>SUMIF(#REF!,A1142,#REF!)</f>
        <v>#REF!</v>
      </c>
      <c r="E1142" s="37" t="e">
        <f>SUMIF(#REF!,A1142,#REF!)</f>
        <v>#REF!</v>
      </c>
    </row>
    <row r="1143" spans="1:5" ht="17.100000000000001" customHeight="1" x14ac:dyDescent="0.15">
      <c r="A1143" s="36"/>
      <c r="B1143" s="37" t="e">
        <f>SUMIF(#REF!,A1143,#REF!)</f>
        <v>#REF!</v>
      </c>
      <c r="C1143" s="37" t="e">
        <f>SUMIF(#REF!,A1143,#REF!)</f>
        <v>#REF!</v>
      </c>
      <c r="D1143" s="37" t="e">
        <f>SUMIF(#REF!,A1143,#REF!)</f>
        <v>#REF!</v>
      </c>
      <c r="E1143" s="37" t="e">
        <f>SUMIF(#REF!,A1143,#REF!)</f>
        <v>#REF!</v>
      </c>
    </row>
    <row r="1144" spans="1:5" ht="17.100000000000001" customHeight="1" x14ac:dyDescent="0.15">
      <c r="A1144" s="36"/>
      <c r="B1144" s="37" t="e">
        <f>SUMIF(#REF!,A1144,#REF!)</f>
        <v>#REF!</v>
      </c>
      <c r="C1144" s="37" t="e">
        <f>SUMIF(#REF!,A1144,#REF!)</f>
        <v>#REF!</v>
      </c>
      <c r="D1144" s="37" t="e">
        <f>SUMIF(#REF!,A1144,#REF!)</f>
        <v>#REF!</v>
      </c>
      <c r="E1144" s="37" t="e">
        <f>SUMIF(#REF!,A1144,#REF!)</f>
        <v>#REF!</v>
      </c>
    </row>
    <row r="1145" spans="1:5" ht="17.100000000000001" customHeight="1" x14ac:dyDescent="0.15">
      <c r="A1145" s="36"/>
      <c r="B1145" s="37" t="e">
        <f>SUMIF(#REF!,A1145,#REF!)</f>
        <v>#REF!</v>
      </c>
      <c r="C1145" s="37" t="e">
        <f>SUMIF(#REF!,A1145,#REF!)</f>
        <v>#REF!</v>
      </c>
      <c r="D1145" s="37" t="e">
        <f>SUMIF(#REF!,A1145,#REF!)</f>
        <v>#REF!</v>
      </c>
      <c r="E1145" s="37" t="e">
        <f>SUMIF(#REF!,A1145,#REF!)</f>
        <v>#REF!</v>
      </c>
    </row>
    <row r="1146" spans="1:5" ht="17.100000000000001" customHeight="1" x14ac:dyDescent="0.15">
      <c r="A1146" s="36"/>
      <c r="B1146" s="37" t="e">
        <f>SUMIF(#REF!,A1146,#REF!)</f>
        <v>#REF!</v>
      </c>
      <c r="C1146" s="37" t="e">
        <f>SUMIF(#REF!,A1146,#REF!)</f>
        <v>#REF!</v>
      </c>
      <c r="D1146" s="37" t="e">
        <f>SUMIF(#REF!,A1146,#REF!)</f>
        <v>#REF!</v>
      </c>
      <c r="E1146" s="37" t="e">
        <f>SUMIF(#REF!,A1146,#REF!)</f>
        <v>#REF!</v>
      </c>
    </row>
    <row r="1147" spans="1:5" ht="17.100000000000001" customHeight="1" x14ac:dyDescent="0.15">
      <c r="A1147" s="36"/>
      <c r="B1147" s="37" t="e">
        <f>SUMIF(#REF!,A1147,#REF!)</f>
        <v>#REF!</v>
      </c>
      <c r="C1147" s="37" t="e">
        <f>SUMIF(#REF!,A1147,#REF!)</f>
        <v>#REF!</v>
      </c>
      <c r="D1147" s="37" t="e">
        <f>SUMIF(#REF!,A1147,#REF!)</f>
        <v>#REF!</v>
      </c>
      <c r="E1147" s="37" t="e">
        <f>SUMIF(#REF!,A1147,#REF!)</f>
        <v>#REF!</v>
      </c>
    </row>
    <row r="1148" spans="1:5" ht="17.100000000000001" customHeight="1" x14ac:dyDescent="0.15">
      <c r="A1148" s="36"/>
      <c r="B1148" s="37" t="e">
        <f>SUMIF(#REF!,A1148,#REF!)</f>
        <v>#REF!</v>
      </c>
      <c r="C1148" s="37" t="e">
        <f>SUMIF(#REF!,A1148,#REF!)</f>
        <v>#REF!</v>
      </c>
      <c r="D1148" s="37" t="e">
        <f>SUMIF(#REF!,A1148,#REF!)</f>
        <v>#REF!</v>
      </c>
      <c r="E1148" s="37" t="e">
        <f>SUMIF(#REF!,A1148,#REF!)</f>
        <v>#REF!</v>
      </c>
    </row>
    <row r="1149" spans="1:5" ht="17.100000000000001" customHeight="1" x14ac:dyDescent="0.15">
      <c r="A1149" s="36"/>
      <c r="B1149" s="37" t="e">
        <f>SUMIF(#REF!,A1149,#REF!)</f>
        <v>#REF!</v>
      </c>
      <c r="C1149" s="37" t="e">
        <f>SUMIF(#REF!,A1149,#REF!)</f>
        <v>#REF!</v>
      </c>
      <c r="D1149" s="37" t="e">
        <f>SUMIF(#REF!,A1149,#REF!)</f>
        <v>#REF!</v>
      </c>
      <c r="E1149" s="37" t="e">
        <f>SUMIF(#REF!,A1149,#REF!)</f>
        <v>#REF!</v>
      </c>
    </row>
    <row r="1150" spans="1:5" ht="17.100000000000001" customHeight="1" x14ac:dyDescent="0.15">
      <c r="A1150" s="36"/>
      <c r="B1150" s="37" t="e">
        <f>SUMIF(#REF!,A1150,#REF!)</f>
        <v>#REF!</v>
      </c>
      <c r="C1150" s="37" t="e">
        <f>SUMIF(#REF!,A1150,#REF!)</f>
        <v>#REF!</v>
      </c>
      <c r="D1150" s="37" t="e">
        <f>SUMIF(#REF!,A1150,#REF!)</f>
        <v>#REF!</v>
      </c>
      <c r="E1150" s="37" t="e">
        <f>SUMIF(#REF!,A1150,#REF!)</f>
        <v>#REF!</v>
      </c>
    </row>
    <row r="1151" spans="1:5" ht="17.100000000000001" customHeight="1" x14ac:dyDescent="0.15">
      <c r="A1151" s="36"/>
      <c r="B1151" s="37" t="e">
        <f>SUMIF(#REF!,A1151,#REF!)</f>
        <v>#REF!</v>
      </c>
      <c r="C1151" s="37" t="e">
        <f>SUMIF(#REF!,A1151,#REF!)</f>
        <v>#REF!</v>
      </c>
      <c r="D1151" s="37" t="e">
        <f>SUMIF(#REF!,A1151,#REF!)</f>
        <v>#REF!</v>
      </c>
      <c r="E1151" s="37" t="e">
        <f>SUMIF(#REF!,A1151,#REF!)</f>
        <v>#REF!</v>
      </c>
    </row>
    <row r="1152" spans="1:5" ht="17.100000000000001" customHeight="1" x14ac:dyDescent="0.15">
      <c r="A1152" s="36"/>
      <c r="B1152" s="37" t="e">
        <f>SUMIF(#REF!,A1152,#REF!)</f>
        <v>#REF!</v>
      </c>
      <c r="C1152" s="37" t="e">
        <f>SUMIF(#REF!,A1152,#REF!)</f>
        <v>#REF!</v>
      </c>
      <c r="D1152" s="37" t="e">
        <f>SUMIF(#REF!,A1152,#REF!)</f>
        <v>#REF!</v>
      </c>
      <c r="E1152" s="37" t="e">
        <f>SUMIF(#REF!,A1152,#REF!)</f>
        <v>#REF!</v>
      </c>
    </row>
    <row r="1153" spans="1:5" ht="17.100000000000001" customHeight="1" x14ac:dyDescent="0.15">
      <c r="A1153" s="36"/>
      <c r="B1153" s="37" t="e">
        <f>SUMIF(#REF!,A1153,#REF!)</f>
        <v>#REF!</v>
      </c>
      <c r="C1153" s="37" t="e">
        <f>SUMIF(#REF!,A1153,#REF!)</f>
        <v>#REF!</v>
      </c>
      <c r="D1153" s="37" t="e">
        <f>SUMIF(#REF!,A1153,#REF!)</f>
        <v>#REF!</v>
      </c>
      <c r="E1153" s="37" t="e">
        <f>SUMIF(#REF!,A1153,#REF!)</f>
        <v>#REF!</v>
      </c>
    </row>
    <row r="1154" spans="1:5" ht="17.100000000000001" customHeight="1" x14ac:dyDescent="0.15">
      <c r="A1154" s="36"/>
      <c r="B1154" s="37" t="e">
        <f>SUMIF(#REF!,A1154,#REF!)</f>
        <v>#REF!</v>
      </c>
      <c r="C1154" s="37" t="e">
        <f>SUMIF(#REF!,A1154,#REF!)</f>
        <v>#REF!</v>
      </c>
      <c r="D1154" s="37" t="e">
        <f>SUMIF(#REF!,A1154,#REF!)</f>
        <v>#REF!</v>
      </c>
      <c r="E1154" s="37" t="e">
        <f>SUMIF(#REF!,A1154,#REF!)</f>
        <v>#REF!</v>
      </c>
    </row>
    <row r="1155" spans="1:5" ht="17.100000000000001" customHeight="1" x14ac:dyDescent="0.15">
      <c r="A1155" s="36"/>
      <c r="B1155" s="37" t="e">
        <f>SUMIF(#REF!,A1155,#REF!)</f>
        <v>#REF!</v>
      </c>
      <c r="C1155" s="37" t="e">
        <f>SUMIF(#REF!,A1155,#REF!)</f>
        <v>#REF!</v>
      </c>
      <c r="D1155" s="37" t="e">
        <f>SUMIF(#REF!,A1155,#REF!)</f>
        <v>#REF!</v>
      </c>
      <c r="E1155" s="37" t="e">
        <f>SUMIF(#REF!,A1155,#REF!)</f>
        <v>#REF!</v>
      </c>
    </row>
    <row r="1156" spans="1:5" ht="17.100000000000001" customHeight="1" x14ac:dyDescent="0.15">
      <c r="A1156" s="36"/>
      <c r="B1156" s="37" t="e">
        <f>SUMIF(#REF!,A1156,#REF!)</f>
        <v>#REF!</v>
      </c>
      <c r="C1156" s="37" t="e">
        <f>SUMIF(#REF!,A1156,#REF!)</f>
        <v>#REF!</v>
      </c>
      <c r="D1156" s="37" t="e">
        <f>SUMIF(#REF!,A1156,#REF!)</f>
        <v>#REF!</v>
      </c>
      <c r="E1156" s="37" t="e">
        <f>SUMIF(#REF!,A1156,#REF!)</f>
        <v>#REF!</v>
      </c>
    </row>
    <row r="1157" spans="1:5" ht="17.100000000000001" customHeight="1" x14ac:dyDescent="0.15">
      <c r="A1157" s="36"/>
      <c r="B1157" s="37" t="e">
        <f>SUMIF(#REF!,A1157,#REF!)</f>
        <v>#REF!</v>
      </c>
      <c r="C1157" s="37" t="e">
        <f>SUMIF(#REF!,A1157,#REF!)</f>
        <v>#REF!</v>
      </c>
      <c r="D1157" s="37" t="e">
        <f>SUMIF(#REF!,A1157,#REF!)</f>
        <v>#REF!</v>
      </c>
      <c r="E1157" s="37" t="e">
        <f>SUMIF(#REF!,A1157,#REF!)</f>
        <v>#REF!</v>
      </c>
    </row>
    <row r="1158" spans="1:5" ht="17.100000000000001" customHeight="1" x14ac:dyDescent="0.15">
      <c r="A1158" s="36"/>
      <c r="B1158" s="37" t="e">
        <f>SUMIF(#REF!,A1158,#REF!)</f>
        <v>#REF!</v>
      </c>
      <c r="C1158" s="37" t="e">
        <f>SUMIF(#REF!,A1158,#REF!)</f>
        <v>#REF!</v>
      </c>
      <c r="D1158" s="37" t="e">
        <f>SUMIF(#REF!,A1158,#REF!)</f>
        <v>#REF!</v>
      </c>
      <c r="E1158" s="37" t="e">
        <f>SUMIF(#REF!,A1158,#REF!)</f>
        <v>#REF!</v>
      </c>
    </row>
    <row r="1159" spans="1:5" ht="17.100000000000001" customHeight="1" x14ac:dyDescent="0.15">
      <c r="A1159" s="36"/>
      <c r="B1159" s="37" t="e">
        <f>SUMIF(#REF!,A1159,#REF!)</f>
        <v>#REF!</v>
      </c>
      <c r="C1159" s="37" t="e">
        <f>SUMIF(#REF!,A1159,#REF!)</f>
        <v>#REF!</v>
      </c>
      <c r="D1159" s="37" t="e">
        <f>SUMIF(#REF!,A1159,#REF!)</f>
        <v>#REF!</v>
      </c>
      <c r="E1159" s="37" t="e">
        <f>SUMIF(#REF!,A1159,#REF!)</f>
        <v>#REF!</v>
      </c>
    </row>
    <row r="1160" spans="1:5" ht="17.100000000000001" customHeight="1" x14ac:dyDescent="0.15">
      <c r="A1160" s="36"/>
      <c r="B1160" s="37" t="e">
        <f>SUMIF(#REF!,A1160,#REF!)</f>
        <v>#REF!</v>
      </c>
      <c r="C1160" s="37" t="e">
        <f>SUMIF(#REF!,A1160,#REF!)</f>
        <v>#REF!</v>
      </c>
      <c r="D1160" s="37" t="e">
        <f>SUMIF(#REF!,A1160,#REF!)</f>
        <v>#REF!</v>
      </c>
      <c r="E1160" s="37" t="e">
        <f>SUMIF(#REF!,A1160,#REF!)</f>
        <v>#REF!</v>
      </c>
    </row>
    <row r="1161" spans="1:5" ht="17.100000000000001" customHeight="1" x14ac:dyDescent="0.15">
      <c r="A1161" s="36"/>
      <c r="B1161" s="37" t="e">
        <f>SUMIF(#REF!,A1161,#REF!)</f>
        <v>#REF!</v>
      </c>
      <c r="C1161" s="37" t="e">
        <f>SUMIF(#REF!,A1161,#REF!)</f>
        <v>#REF!</v>
      </c>
      <c r="D1161" s="37" t="e">
        <f>SUMIF(#REF!,A1161,#REF!)</f>
        <v>#REF!</v>
      </c>
      <c r="E1161" s="37" t="e">
        <f>SUMIF(#REF!,A1161,#REF!)</f>
        <v>#REF!</v>
      </c>
    </row>
    <row r="1162" spans="1:5" ht="17.100000000000001" customHeight="1" x14ac:dyDescent="0.15">
      <c r="A1162" s="36"/>
      <c r="B1162" s="37" t="e">
        <f>SUMIF(#REF!,A1162,#REF!)</f>
        <v>#REF!</v>
      </c>
      <c r="C1162" s="37" t="e">
        <f>SUMIF(#REF!,A1162,#REF!)</f>
        <v>#REF!</v>
      </c>
      <c r="D1162" s="37" t="e">
        <f>SUMIF(#REF!,A1162,#REF!)</f>
        <v>#REF!</v>
      </c>
      <c r="E1162" s="37" t="e">
        <f>SUMIF(#REF!,A1162,#REF!)</f>
        <v>#REF!</v>
      </c>
    </row>
    <row r="1163" spans="1:5" ht="17.100000000000001" customHeight="1" x14ac:dyDescent="0.15">
      <c r="A1163" s="36"/>
      <c r="B1163" s="37" t="e">
        <f>SUMIF(#REF!,A1163,#REF!)</f>
        <v>#REF!</v>
      </c>
      <c r="C1163" s="37" t="e">
        <f>SUMIF(#REF!,A1163,#REF!)</f>
        <v>#REF!</v>
      </c>
      <c r="D1163" s="37" t="e">
        <f>SUMIF(#REF!,A1163,#REF!)</f>
        <v>#REF!</v>
      </c>
      <c r="E1163" s="37" t="e">
        <f>SUMIF(#REF!,A1163,#REF!)</f>
        <v>#REF!</v>
      </c>
    </row>
    <row r="1164" spans="1:5" ht="17.100000000000001" customHeight="1" x14ac:dyDescent="0.15">
      <c r="A1164" s="36"/>
      <c r="B1164" s="37" t="e">
        <f>SUMIF(#REF!,A1164,#REF!)</f>
        <v>#REF!</v>
      </c>
      <c r="C1164" s="37" t="e">
        <f>SUMIF(#REF!,A1164,#REF!)</f>
        <v>#REF!</v>
      </c>
      <c r="D1164" s="37" t="e">
        <f>SUMIF(#REF!,A1164,#REF!)</f>
        <v>#REF!</v>
      </c>
      <c r="E1164" s="37" t="e">
        <f>SUMIF(#REF!,A1164,#REF!)</f>
        <v>#REF!</v>
      </c>
    </row>
    <row r="1165" spans="1:5" ht="17.100000000000001" customHeight="1" x14ac:dyDescent="0.15">
      <c r="A1165" s="36"/>
      <c r="B1165" s="37" t="e">
        <f>SUMIF(#REF!,A1165,#REF!)</f>
        <v>#REF!</v>
      </c>
      <c r="C1165" s="37" t="e">
        <f>SUMIF(#REF!,A1165,#REF!)</f>
        <v>#REF!</v>
      </c>
      <c r="D1165" s="37" t="e">
        <f>SUMIF(#REF!,A1165,#REF!)</f>
        <v>#REF!</v>
      </c>
      <c r="E1165" s="37" t="e">
        <f>SUMIF(#REF!,A1165,#REF!)</f>
        <v>#REF!</v>
      </c>
    </row>
    <row r="1166" spans="1:5" ht="17.100000000000001" customHeight="1" x14ac:dyDescent="0.15">
      <c r="A1166" s="36"/>
      <c r="B1166" s="37" t="e">
        <f>SUMIF(#REF!,A1166,#REF!)</f>
        <v>#REF!</v>
      </c>
      <c r="C1166" s="37" t="e">
        <f>SUMIF(#REF!,A1166,#REF!)</f>
        <v>#REF!</v>
      </c>
      <c r="D1166" s="37" t="e">
        <f>SUMIF(#REF!,A1166,#REF!)</f>
        <v>#REF!</v>
      </c>
      <c r="E1166" s="37" t="e">
        <f>SUMIF(#REF!,A1166,#REF!)</f>
        <v>#REF!</v>
      </c>
    </row>
    <row r="1167" spans="1:5" ht="17.100000000000001" customHeight="1" x14ac:dyDescent="0.15">
      <c r="A1167" s="36"/>
      <c r="B1167" s="37" t="e">
        <f>SUMIF(#REF!,A1167,#REF!)</f>
        <v>#REF!</v>
      </c>
      <c r="C1167" s="37" t="e">
        <f>SUMIF(#REF!,A1167,#REF!)</f>
        <v>#REF!</v>
      </c>
      <c r="D1167" s="37" t="e">
        <f>SUMIF(#REF!,A1167,#REF!)</f>
        <v>#REF!</v>
      </c>
      <c r="E1167" s="37" t="e">
        <f>SUMIF(#REF!,A1167,#REF!)</f>
        <v>#REF!</v>
      </c>
    </row>
    <row r="1168" spans="1:5" ht="17.100000000000001" customHeight="1" x14ac:dyDescent="0.15">
      <c r="A1168" s="36"/>
      <c r="B1168" s="37" t="e">
        <f>SUMIF(#REF!,A1168,#REF!)</f>
        <v>#REF!</v>
      </c>
      <c r="C1168" s="37" t="e">
        <f>SUMIF(#REF!,A1168,#REF!)</f>
        <v>#REF!</v>
      </c>
      <c r="D1168" s="37" t="e">
        <f>SUMIF(#REF!,A1168,#REF!)</f>
        <v>#REF!</v>
      </c>
      <c r="E1168" s="37" t="e">
        <f>SUMIF(#REF!,A1168,#REF!)</f>
        <v>#REF!</v>
      </c>
    </row>
    <row r="1169" spans="1:5" ht="17.100000000000001" customHeight="1" x14ac:dyDescent="0.15">
      <c r="A1169" s="36"/>
      <c r="B1169" s="37" t="e">
        <f>SUMIF(#REF!,A1169,#REF!)</f>
        <v>#REF!</v>
      </c>
      <c r="C1169" s="37" t="e">
        <f>SUMIF(#REF!,A1169,#REF!)</f>
        <v>#REF!</v>
      </c>
      <c r="D1169" s="37" t="e">
        <f>SUMIF(#REF!,A1169,#REF!)</f>
        <v>#REF!</v>
      </c>
      <c r="E1169" s="37" t="e">
        <f>SUMIF(#REF!,A1169,#REF!)</f>
        <v>#REF!</v>
      </c>
    </row>
    <row r="1170" spans="1:5" ht="17.100000000000001" customHeight="1" x14ac:dyDescent="0.15">
      <c r="A1170" s="36"/>
      <c r="B1170" s="37" t="e">
        <f>SUMIF(#REF!,A1170,#REF!)</f>
        <v>#REF!</v>
      </c>
      <c r="C1170" s="37" t="e">
        <f>SUMIF(#REF!,A1170,#REF!)</f>
        <v>#REF!</v>
      </c>
      <c r="D1170" s="37" t="e">
        <f>SUMIF(#REF!,A1170,#REF!)</f>
        <v>#REF!</v>
      </c>
      <c r="E1170" s="37" t="e">
        <f>SUMIF(#REF!,A1170,#REF!)</f>
        <v>#REF!</v>
      </c>
    </row>
    <row r="1171" spans="1:5" ht="17.100000000000001" customHeight="1" x14ac:dyDescent="0.15">
      <c r="A1171" s="36"/>
      <c r="B1171" s="37" t="e">
        <f>SUMIF(#REF!,A1171,#REF!)</f>
        <v>#REF!</v>
      </c>
      <c r="C1171" s="37" t="e">
        <f>SUMIF(#REF!,A1171,#REF!)</f>
        <v>#REF!</v>
      </c>
      <c r="D1171" s="37" t="e">
        <f>SUMIF(#REF!,A1171,#REF!)</f>
        <v>#REF!</v>
      </c>
      <c r="E1171" s="37" t="e">
        <f>SUMIF(#REF!,A1171,#REF!)</f>
        <v>#REF!</v>
      </c>
    </row>
    <row r="1172" spans="1:5" ht="17.100000000000001" customHeight="1" x14ac:dyDescent="0.15">
      <c r="A1172" s="36"/>
      <c r="B1172" s="37" t="e">
        <f>SUMIF(#REF!,A1172,#REF!)</f>
        <v>#REF!</v>
      </c>
      <c r="C1172" s="37" t="e">
        <f>SUMIF(#REF!,A1172,#REF!)</f>
        <v>#REF!</v>
      </c>
      <c r="D1172" s="37" t="e">
        <f>SUMIF(#REF!,A1172,#REF!)</f>
        <v>#REF!</v>
      </c>
      <c r="E1172" s="37" t="e">
        <f>SUMIF(#REF!,A1172,#REF!)</f>
        <v>#REF!</v>
      </c>
    </row>
    <row r="1173" spans="1:5" ht="17.100000000000001" customHeight="1" x14ac:dyDescent="0.15">
      <c r="A1173" s="36"/>
      <c r="B1173" s="37" t="e">
        <f>SUMIF(#REF!,A1173,#REF!)</f>
        <v>#REF!</v>
      </c>
      <c r="C1173" s="37" t="e">
        <f>SUMIF(#REF!,A1173,#REF!)</f>
        <v>#REF!</v>
      </c>
      <c r="D1173" s="37" t="e">
        <f>SUMIF(#REF!,A1173,#REF!)</f>
        <v>#REF!</v>
      </c>
      <c r="E1173" s="37" t="e">
        <f>SUMIF(#REF!,A1173,#REF!)</f>
        <v>#REF!</v>
      </c>
    </row>
    <row r="1174" spans="1:5" ht="17.100000000000001" customHeight="1" x14ac:dyDescent="0.15">
      <c r="A1174" s="36"/>
      <c r="B1174" s="37" t="e">
        <f>SUMIF(#REF!,A1174,#REF!)</f>
        <v>#REF!</v>
      </c>
      <c r="C1174" s="37" t="e">
        <f>SUMIF(#REF!,A1174,#REF!)</f>
        <v>#REF!</v>
      </c>
      <c r="D1174" s="37" t="e">
        <f>SUMIF(#REF!,A1174,#REF!)</f>
        <v>#REF!</v>
      </c>
      <c r="E1174" s="37" t="e">
        <f>SUMIF(#REF!,A1174,#REF!)</f>
        <v>#REF!</v>
      </c>
    </row>
    <row r="1175" spans="1:5" ht="17.100000000000001" customHeight="1" x14ac:dyDescent="0.15">
      <c r="A1175" s="36"/>
      <c r="B1175" s="37" t="e">
        <f>SUMIF(#REF!,A1175,#REF!)</f>
        <v>#REF!</v>
      </c>
      <c r="C1175" s="37" t="e">
        <f>SUMIF(#REF!,A1175,#REF!)</f>
        <v>#REF!</v>
      </c>
      <c r="D1175" s="37" t="e">
        <f>SUMIF(#REF!,A1175,#REF!)</f>
        <v>#REF!</v>
      </c>
      <c r="E1175" s="37" t="e">
        <f>SUMIF(#REF!,A1175,#REF!)</f>
        <v>#REF!</v>
      </c>
    </row>
    <row r="1176" spans="1:5" ht="17.100000000000001" customHeight="1" x14ac:dyDescent="0.15">
      <c r="A1176" s="36"/>
      <c r="B1176" s="37" t="e">
        <f>SUMIF(#REF!,A1176,#REF!)</f>
        <v>#REF!</v>
      </c>
      <c r="C1176" s="37" t="e">
        <f>SUMIF(#REF!,A1176,#REF!)</f>
        <v>#REF!</v>
      </c>
      <c r="D1176" s="37" t="e">
        <f>SUMIF(#REF!,A1176,#REF!)</f>
        <v>#REF!</v>
      </c>
      <c r="E1176" s="37" t="e">
        <f>SUMIF(#REF!,A1176,#REF!)</f>
        <v>#REF!</v>
      </c>
    </row>
    <row r="1177" spans="1:5" ht="17.100000000000001" customHeight="1" x14ac:dyDescent="0.15">
      <c r="A1177" s="36"/>
      <c r="B1177" s="37" t="e">
        <f>SUMIF(#REF!,A1177,#REF!)</f>
        <v>#REF!</v>
      </c>
      <c r="C1177" s="37" t="e">
        <f>SUMIF(#REF!,A1177,#REF!)</f>
        <v>#REF!</v>
      </c>
      <c r="D1177" s="37" t="e">
        <f>SUMIF(#REF!,A1177,#REF!)</f>
        <v>#REF!</v>
      </c>
      <c r="E1177" s="37" t="e">
        <f>SUMIF(#REF!,A1177,#REF!)</f>
        <v>#REF!</v>
      </c>
    </row>
    <row r="1178" spans="1:5" ht="17.100000000000001" customHeight="1" x14ac:dyDescent="0.15">
      <c r="A1178" s="36"/>
      <c r="B1178" s="37" t="e">
        <f>SUMIF(#REF!,A1178,#REF!)</f>
        <v>#REF!</v>
      </c>
      <c r="C1178" s="37" t="e">
        <f>SUMIF(#REF!,A1178,#REF!)</f>
        <v>#REF!</v>
      </c>
      <c r="D1178" s="37" t="e">
        <f>SUMIF(#REF!,A1178,#REF!)</f>
        <v>#REF!</v>
      </c>
      <c r="E1178" s="37" t="e">
        <f>SUMIF(#REF!,A1178,#REF!)</f>
        <v>#REF!</v>
      </c>
    </row>
    <row r="1179" spans="1:5" ht="17.100000000000001" customHeight="1" x14ac:dyDescent="0.15">
      <c r="A1179" s="36"/>
      <c r="B1179" s="37" t="e">
        <f>SUMIF(#REF!,A1179,#REF!)</f>
        <v>#REF!</v>
      </c>
      <c r="C1179" s="37" t="e">
        <f>SUMIF(#REF!,A1179,#REF!)</f>
        <v>#REF!</v>
      </c>
      <c r="D1179" s="37" t="e">
        <f>SUMIF(#REF!,A1179,#REF!)</f>
        <v>#REF!</v>
      </c>
      <c r="E1179" s="37" t="e">
        <f>SUMIF(#REF!,A1179,#REF!)</f>
        <v>#REF!</v>
      </c>
    </row>
    <row r="1180" spans="1:5" ht="17.100000000000001" customHeight="1" x14ac:dyDescent="0.15">
      <c r="A1180" s="36"/>
      <c r="B1180" s="37" t="e">
        <f>SUMIF(#REF!,A1180,#REF!)</f>
        <v>#REF!</v>
      </c>
      <c r="C1180" s="37" t="e">
        <f>SUMIF(#REF!,A1180,#REF!)</f>
        <v>#REF!</v>
      </c>
      <c r="D1180" s="37" t="e">
        <f>SUMIF(#REF!,A1180,#REF!)</f>
        <v>#REF!</v>
      </c>
      <c r="E1180" s="37" t="e">
        <f>SUMIF(#REF!,A1180,#REF!)</f>
        <v>#REF!</v>
      </c>
    </row>
    <row r="1181" spans="1:5" ht="17.100000000000001" customHeight="1" x14ac:dyDescent="0.15">
      <c r="A1181" s="36"/>
      <c r="B1181" s="37" t="e">
        <f>SUMIF(#REF!,A1181,#REF!)</f>
        <v>#REF!</v>
      </c>
      <c r="C1181" s="37" t="e">
        <f>SUMIF(#REF!,A1181,#REF!)</f>
        <v>#REF!</v>
      </c>
      <c r="D1181" s="37" t="e">
        <f>SUMIF(#REF!,A1181,#REF!)</f>
        <v>#REF!</v>
      </c>
      <c r="E1181" s="37" t="e">
        <f>SUMIF(#REF!,A1181,#REF!)</f>
        <v>#REF!</v>
      </c>
    </row>
    <row r="1182" spans="1:5" ht="17.100000000000001" customHeight="1" x14ac:dyDescent="0.15">
      <c r="A1182" s="36"/>
      <c r="B1182" s="37" t="e">
        <f>SUMIF(#REF!,A1182,#REF!)</f>
        <v>#REF!</v>
      </c>
      <c r="C1182" s="37" t="e">
        <f>SUMIF(#REF!,A1182,#REF!)</f>
        <v>#REF!</v>
      </c>
      <c r="D1182" s="37" t="e">
        <f>SUMIF(#REF!,A1182,#REF!)</f>
        <v>#REF!</v>
      </c>
      <c r="E1182" s="37" t="e">
        <f>SUMIF(#REF!,A1182,#REF!)</f>
        <v>#REF!</v>
      </c>
    </row>
    <row r="1183" spans="1:5" ht="17.100000000000001" customHeight="1" x14ac:dyDescent="0.15">
      <c r="A1183" s="36"/>
      <c r="B1183" s="37" t="e">
        <f>SUMIF(#REF!,A1183,#REF!)</f>
        <v>#REF!</v>
      </c>
      <c r="C1183" s="37" t="e">
        <f>SUMIF(#REF!,A1183,#REF!)</f>
        <v>#REF!</v>
      </c>
      <c r="D1183" s="37" t="e">
        <f>SUMIF(#REF!,A1183,#REF!)</f>
        <v>#REF!</v>
      </c>
      <c r="E1183" s="37" t="e">
        <f>SUMIF(#REF!,A1183,#REF!)</f>
        <v>#REF!</v>
      </c>
    </row>
    <row r="1184" spans="1:5" ht="17.100000000000001" customHeight="1" x14ac:dyDescent="0.15">
      <c r="A1184" s="36"/>
      <c r="B1184" s="37" t="e">
        <f>SUMIF(#REF!,A1184,#REF!)</f>
        <v>#REF!</v>
      </c>
      <c r="C1184" s="37" t="e">
        <f>SUMIF(#REF!,A1184,#REF!)</f>
        <v>#REF!</v>
      </c>
      <c r="D1184" s="37" t="e">
        <f>SUMIF(#REF!,A1184,#REF!)</f>
        <v>#REF!</v>
      </c>
      <c r="E1184" s="37" t="e">
        <f>SUMIF(#REF!,A1184,#REF!)</f>
        <v>#REF!</v>
      </c>
    </row>
    <row r="1185" spans="1:5" ht="17.100000000000001" customHeight="1" x14ac:dyDescent="0.15">
      <c r="A1185" s="36"/>
      <c r="B1185" s="37" t="e">
        <f>SUMIF(#REF!,A1185,#REF!)</f>
        <v>#REF!</v>
      </c>
      <c r="C1185" s="37" t="e">
        <f>SUMIF(#REF!,A1185,#REF!)</f>
        <v>#REF!</v>
      </c>
      <c r="D1185" s="37" t="e">
        <f>SUMIF(#REF!,A1185,#REF!)</f>
        <v>#REF!</v>
      </c>
      <c r="E1185" s="37" t="e">
        <f>SUMIF(#REF!,A1185,#REF!)</f>
        <v>#REF!</v>
      </c>
    </row>
    <row r="1186" spans="1:5" ht="17.100000000000001" customHeight="1" x14ac:dyDescent="0.15">
      <c r="A1186" s="36"/>
      <c r="B1186" s="37" t="e">
        <f>SUMIF(#REF!,A1186,#REF!)</f>
        <v>#REF!</v>
      </c>
      <c r="C1186" s="37" t="e">
        <f>SUMIF(#REF!,A1186,#REF!)</f>
        <v>#REF!</v>
      </c>
      <c r="D1186" s="37" t="e">
        <f>SUMIF(#REF!,A1186,#REF!)</f>
        <v>#REF!</v>
      </c>
      <c r="E1186" s="37" t="e">
        <f>SUMIF(#REF!,A1186,#REF!)</f>
        <v>#REF!</v>
      </c>
    </row>
    <row r="1187" spans="1:5" ht="17.100000000000001" customHeight="1" x14ac:dyDescent="0.15">
      <c r="A1187" s="36"/>
      <c r="B1187" s="37" t="e">
        <f>SUMIF(#REF!,A1187,#REF!)</f>
        <v>#REF!</v>
      </c>
      <c r="C1187" s="37" t="e">
        <f>SUMIF(#REF!,A1187,#REF!)</f>
        <v>#REF!</v>
      </c>
      <c r="D1187" s="37" t="e">
        <f>SUMIF(#REF!,A1187,#REF!)</f>
        <v>#REF!</v>
      </c>
      <c r="E1187" s="37" t="e">
        <f>SUMIF(#REF!,A1187,#REF!)</f>
        <v>#REF!</v>
      </c>
    </row>
    <row r="1188" spans="1:5" ht="17.100000000000001" customHeight="1" x14ac:dyDescent="0.15">
      <c r="A1188" s="36"/>
      <c r="B1188" s="37" t="e">
        <f>SUMIF(#REF!,A1188,#REF!)</f>
        <v>#REF!</v>
      </c>
      <c r="C1188" s="37" t="e">
        <f>SUMIF(#REF!,A1188,#REF!)</f>
        <v>#REF!</v>
      </c>
      <c r="D1188" s="37" t="e">
        <f>SUMIF(#REF!,A1188,#REF!)</f>
        <v>#REF!</v>
      </c>
      <c r="E1188" s="37" t="e">
        <f>SUMIF(#REF!,A1188,#REF!)</f>
        <v>#REF!</v>
      </c>
    </row>
    <row r="1189" spans="1:5" ht="17.100000000000001" customHeight="1" x14ac:dyDescent="0.15">
      <c r="A1189" s="36"/>
      <c r="B1189" s="37" t="e">
        <f>SUMIF(#REF!,A1189,#REF!)</f>
        <v>#REF!</v>
      </c>
      <c r="C1189" s="37" t="e">
        <f>SUMIF(#REF!,A1189,#REF!)</f>
        <v>#REF!</v>
      </c>
      <c r="D1189" s="37" t="e">
        <f>SUMIF(#REF!,A1189,#REF!)</f>
        <v>#REF!</v>
      </c>
      <c r="E1189" s="37" t="e">
        <f>SUMIF(#REF!,A1189,#REF!)</f>
        <v>#REF!</v>
      </c>
    </row>
    <row r="1190" spans="1:5" ht="17.100000000000001" customHeight="1" x14ac:dyDescent="0.15">
      <c r="A1190" s="36"/>
      <c r="B1190" s="37" t="e">
        <f>SUMIF(#REF!,A1190,#REF!)</f>
        <v>#REF!</v>
      </c>
      <c r="C1190" s="37" t="e">
        <f>SUMIF(#REF!,A1190,#REF!)</f>
        <v>#REF!</v>
      </c>
      <c r="D1190" s="37" t="e">
        <f>SUMIF(#REF!,A1190,#REF!)</f>
        <v>#REF!</v>
      </c>
      <c r="E1190" s="37" t="e">
        <f>SUMIF(#REF!,A1190,#REF!)</f>
        <v>#REF!</v>
      </c>
    </row>
    <row r="1191" spans="1:5" ht="17.100000000000001" customHeight="1" x14ac:dyDescent="0.15">
      <c r="A1191" s="36"/>
      <c r="B1191" s="37" t="e">
        <f>SUMIF(#REF!,A1191,#REF!)</f>
        <v>#REF!</v>
      </c>
      <c r="C1191" s="37" t="e">
        <f>SUMIF(#REF!,A1191,#REF!)</f>
        <v>#REF!</v>
      </c>
      <c r="D1191" s="37" t="e">
        <f>SUMIF(#REF!,A1191,#REF!)</f>
        <v>#REF!</v>
      </c>
      <c r="E1191" s="37" t="e">
        <f>SUMIF(#REF!,A1191,#REF!)</f>
        <v>#REF!</v>
      </c>
    </row>
    <row r="1192" spans="1:5" ht="17.100000000000001" customHeight="1" x14ac:dyDescent="0.15">
      <c r="A1192" s="36"/>
      <c r="B1192" s="37" t="e">
        <f>SUMIF(#REF!,A1192,#REF!)</f>
        <v>#REF!</v>
      </c>
      <c r="C1192" s="37" t="e">
        <f>SUMIF(#REF!,A1192,#REF!)</f>
        <v>#REF!</v>
      </c>
      <c r="D1192" s="37" t="e">
        <f>SUMIF(#REF!,A1192,#REF!)</f>
        <v>#REF!</v>
      </c>
      <c r="E1192" s="37" t="e">
        <f>SUMIF(#REF!,A1192,#REF!)</f>
        <v>#REF!</v>
      </c>
    </row>
    <row r="1193" spans="1:5" ht="17.100000000000001" customHeight="1" x14ac:dyDescent="0.15">
      <c r="A1193" s="36"/>
      <c r="B1193" s="37" t="e">
        <f>SUMIF(#REF!,A1193,#REF!)</f>
        <v>#REF!</v>
      </c>
      <c r="C1193" s="37" t="e">
        <f>SUMIF(#REF!,A1193,#REF!)</f>
        <v>#REF!</v>
      </c>
      <c r="D1193" s="37" t="e">
        <f>SUMIF(#REF!,A1193,#REF!)</f>
        <v>#REF!</v>
      </c>
      <c r="E1193" s="37" t="e">
        <f>SUMIF(#REF!,A1193,#REF!)</f>
        <v>#REF!</v>
      </c>
    </row>
    <row r="1194" spans="1:5" ht="17.100000000000001" customHeight="1" x14ac:dyDescent="0.15">
      <c r="A1194" s="36"/>
      <c r="B1194" s="37" t="e">
        <f>SUMIF(#REF!,A1194,#REF!)</f>
        <v>#REF!</v>
      </c>
      <c r="C1194" s="37" t="e">
        <f>SUMIF(#REF!,A1194,#REF!)</f>
        <v>#REF!</v>
      </c>
      <c r="D1194" s="37" t="e">
        <f>SUMIF(#REF!,A1194,#REF!)</f>
        <v>#REF!</v>
      </c>
      <c r="E1194" s="37" t="e">
        <f>SUMIF(#REF!,A1194,#REF!)</f>
        <v>#REF!</v>
      </c>
    </row>
    <row r="1195" spans="1:5" ht="17.100000000000001" customHeight="1" x14ac:dyDescent="0.15">
      <c r="A1195" s="36"/>
      <c r="B1195" s="37" t="e">
        <f>SUMIF(#REF!,A1195,#REF!)</f>
        <v>#REF!</v>
      </c>
      <c r="C1195" s="37" t="e">
        <f>SUMIF(#REF!,A1195,#REF!)</f>
        <v>#REF!</v>
      </c>
      <c r="D1195" s="37" t="e">
        <f>SUMIF(#REF!,A1195,#REF!)</f>
        <v>#REF!</v>
      </c>
      <c r="E1195" s="37" t="e">
        <f>SUMIF(#REF!,A1195,#REF!)</f>
        <v>#REF!</v>
      </c>
    </row>
    <row r="1196" spans="1:5" ht="17.100000000000001" customHeight="1" x14ac:dyDescent="0.15">
      <c r="A1196" s="36"/>
      <c r="B1196" s="37" t="e">
        <f>SUMIF(#REF!,A1196,#REF!)</f>
        <v>#REF!</v>
      </c>
      <c r="C1196" s="37" t="e">
        <f>SUMIF(#REF!,A1196,#REF!)</f>
        <v>#REF!</v>
      </c>
      <c r="D1196" s="37" t="e">
        <f>SUMIF(#REF!,A1196,#REF!)</f>
        <v>#REF!</v>
      </c>
      <c r="E1196" s="37" t="e">
        <f>SUMIF(#REF!,A1196,#REF!)</f>
        <v>#REF!</v>
      </c>
    </row>
    <row r="1197" spans="1:5" ht="17.100000000000001" customHeight="1" x14ac:dyDescent="0.15">
      <c r="A1197" s="36"/>
      <c r="B1197" s="37" t="e">
        <f>SUMIF(#REF!,A1197,#REF!)</f>
        <v>#REF!</v>
      </c>
      <c r="C1197" s="37" t="e">
        <f>SUMIF(#REF!,A1197,#REF!)</f>
        <v>#REF!</v>
      </c>
      <c r="D1197" s="37" t="e">
        <f>SUMIF(#REF!,A1197,#REF!)</f>
        <v>#REF!</v>
      </c>
      <c r="E1197" s="37" t="e">
        <f>SUMIF(#REF!,A1197,#REF!)</f>
        <v>#REF!</v>
      </c>
    </row>
    <row r="1198" spans="1:5" ht="17.100000000000001" customHeight="1" x14ac:dyDescent="0.15">
      <c r="A1198" s="36"/>
      <c r="B1198" s="37" t="e">
        <f>SUMIF(#REF!,A1198,#REF!)</f>
        <v>#REF!</v>
      </c>
      <c r="C1198" s="37" t="e">
        <f>SUMIF(#REF!,A1198,#REF!)</f>
        <v>#REF!</v>
      </c>
      <c r="D1198" s="37" t="e">
        <f>SUMIF(#REF!,A1198,#REF!)</f>
        <v>#REF!</v>
      </c>
      <c r="E1198" s="37" t="e">
        <f>SUMIF(#REF!,A1198,#REF!)</f>
        <v>#REF!</v>
      </c>
    </row>
    <row r="1199" spans="1:5" ht="17.100000000000001" customHeight="1" x14ac:dyDescent="0.15">
      <c r="A1199" s="36"/>
      <c r="B1199" s="37" t="e">
        <f>SUMIF(#REF!,A1199,#REF!)</f>
        <v>#REF!</v>
      </c>
      <c r="C1199" s="37" t="e">
        <f>SUMIF(#REF!,A1199,#REF!)</f>
        <v>#REF!</v>
      </c>
      <c r="D1199" s="37" t="e">
        <f>SUMIF(#REF!,A1199,#REF!)</f>
        <v>#REF!</v>
      </c>
      <c r="E1199" s="37" t="e">
        <f>SUMIF(#REF!,A1199,#REF!)</f>
        <v>#REF!</v>
      </c>
    </row>
    <row r="1200" spans="1:5" ht="17.100000000000001" customHeight="1" x14ac:dyDescent="0.15">
      <c r="A1200" s="36"/>
      <c r="B1200" s="37" t="e">
        <f>SUMIF(#REF!,A1200,#REF!)</f>
        <v>#REF!</v>
      </c>
      <c r="C1200" s="37" t="e">
        <f>SUMIF(#REF!,A1200,#REF!)</f>
        <v>#REF!</v>
      </c>
      <c r="D1200" s="37" t="e">
        <f>SUMIF(#REF!,A1200,#REF!)</f>
        <v>#REF!</v>
      </c>
      <c r="E1200" s="37" t="e">
        <f>SUMIF(#REF!,A1200,#REF!)</f>
        <v>#REF!</v>
      </c>
    </row>
    <row r="1201" spans="1:5" ht="17.100000000000001" customHeight="1" x14ac:dyDescent="0.15">
      <c r="A1201" s="36"/>
      <c r="B1201" s="37" t="e">
        <f>SUMIF(#REF!,A1201,#REF!)</f>
        <v>#REF!</v>
      </c>
      <c r="C1201" s="37" t="e">
        <f>SUMIF(#REF!,A1201,#REF!)</f>
        <v>#REF!</v>
      </c>
      <c r="D1201" s="37" t="e">
        <f>SUMIF(#REF!,A1201,#REF!)</f>
        <v>#REF!</v>
      </c>
      <c r="E1201" s="37" t="e">
        <f>SUMIF(#REF!,A1201,#REF!)</f>
        <v>#REF!</v>
      </c>
    </row>
    <row r="1202" spans="1:5" ht="17.100000000000001" customHeight="1" x14ac:dyDescent="0.15">
      <c r="A1202" s="36"/>
      <c r="B1202" s="37" t="e">
        <f>SUMIF(#REF!,A1202,#REF!)</f>
        <v>#REF!</v>
      </c>
      <c r="C1202" s="37" t="e">
        <f>SUMIF(#REF!,A1202,#REF!)</f>
        <v>#REF!</v>
      </c>
      <c r="D1202" s="37" t="e">
        <f>SUMIF(#REF!,A1202,#REF!)</f>
        <v>#REF!</v>
      </c>
      <c r="E1202" s="37" t="e">
        <f>SUMIF(#REF!,A1202,#REF!)</f>
        <v>#REF!</v>
      </c>
    </row>
    <row r="1203" spans="1:5" ht="17.100000000000001" customHeight="1" x14ac:dyDescent="0.15">
      <c r="A1203" s="36"/>
      <c r="B1203" s="37" t="e">
        <f>SUMIF(#REF!,A1203,#REF!)</f>
        <v>#REF!</v>
      </c>
      <c r="C1203" s="37" t="e">
        <f>SUMIF(#REF!,A1203,#REF!)</f>
        <v>#REF!</v>
      </c>
      <c r="D1203" s="37" t="e">
        <f>SUMIF(#REF!,A1203,#REF!)</f>
        <v>#REF!</v>
      </c>
      <c r="E1203" s="37" t="e">
        <f>SUMIF(#REF!,A1203,#REF!)</f>
        <v>#REF!</v>
      </c>
    </row>
    <row r="1204" spans="1:5" ht="17.100000000000001" customHeight="1" x14ac:dyDescent="0.15">
      <c r="A1204" s="36"/>
      <c r="B1204" s="37" t="e">
        <f>SUMIF(#REF!,A1204,#REF!)</f>
        <v>#REF!</v>
      </c>
      <c r="C1204" s="37" t="e">
        <f>SUMIF(#REF!,A1204,#REF!)</f>
        <v>#REF!</v>
      </c>
      <c r="D1204" s="37" t="e">
        <f>SUMIF(#REF!,A1204,#REF!)</f>
        <v>#REF!</v>
      </c>
      <c r="E1204" s="37" t="e">
        <f>SUMIF(#REF!,A1204,#REF!)</f>
        <v>#REF!</v>
      </c>
    </row>
    <row r="1205" spans="1:5" ht="17.100000000000001" customHeight="1" x14ac:dyDescent="0.15">
      <c r="A1205" s="36"/>
      <c r="B1205" s="37" t="e">
        <f>SUMIF(#REF!,A1205,#REF!)</f>
        <v>#REF!</v>
      </c>
      <c r="C1205" s="37" t="e">
        <f>SUMIF(#REF!,A1205,#REF!)</f>
        <v>#REF!</v>
      </c>
      <c r="D1205" s="37" t="e">
        <f>SUMIF(#REF!,A1205,#REF!)</f>
        <v>#REF!</v>
      </c>
      <c r="E1205" s="37" t="e">
        <f>SUMIF(#REF!,A1205,#REF!)</f>
        <v>#REF!</v>
      </c>
    </row>
    <row r="1206" spans="1:5" ht="17.100000000000001" customHeight="1" x14ac:dyDescent="0.15">
      <c r="A1206" s="36"/>
      <c r="B1206" s="37" t="e">
        <f>SUMIF(#REF!,A1206,#REF!)</f>
        <v>#REF!</v>
      </c>
      <c r="C1206" s="37" t="e">
        <f>SUMIF(#REF!,A1206,#REF!)</f>
        <v>#REF!</v>
      </c>
      <c r="D1206" s="37" t="e">
        <f>SUMIF(#REF!,A1206,#REF!)</f>
        <v>#REF!</v>
      </c>
      <c r="E1206" s="37" t="e">
        <f>SUMIF(#REF!,A1206,#REF!)</f>
        <v>#REF!</v>
      </c>
    </row>
    <row r="1207" spans="1:5" ht="17.100000000000001" customHeight="1" x14ac:dyDescent="0.15">
      <c r="A1207" s="36"/>
      <c r="B1207" s="37" t="e">
        <f>SUMIF(#REF!,A1207,#REF!)</f>
        <v>#REF!</v>
      </c>
      <c r="C1207" s="37" t="e">
        <f>SUMIF(#REF!,A1207,#REF!)</f>
        <v>#REF!</v>
      </c>
      <c r="D1207" s="37" t="e">
        <f>SUMIF(#REF!,A1207,#REF!)</f>
        <v>#REF!</v>
      </c>
      <c r="E1207" s="37" t="e">
        <f>SUMIF(#REF!,A1207,#REF!)</f>
        <v>#REF!</v>
      </c>
    </row>
    <row r="1208" spans="1:5" ht="17.100000000000001" customHeight="1" x14ac:dyDescent="0.15">
      <c r="A1208" s="36"/>
      <c r="B1208" s="37" t="e">
        <f>SUMIF(#REF!,A1208,#REF!)</f>
        <v>#REF!</v>
      </c>
      <c r="C1208" s="37" t="e">
        <f>SUMIF(#REF!,A1208,#REF!)</f>
        <v>#REF!</v>
      </c>
      <c r="D1208" s="37" t="e">
        <f>SUMIF(#REF!,A1208,#REF!)</f>
        <v>#REF!</v>
      </c>
      <c r="E1208" s="37" t="e">
        <f>SUMIF(#REF!,A1208,#REF!)</f>
        <v>#REF!</v>
      </c>
    </row>
    <row r="1209" spans="1:5" ht="17.100000000000001" customHeight="1" x14ac:dyDescent="0.15">
      <c r="A1209" s="36"/>
      <c r="B1209" s="37" t="e">
        <f>SUMIF(#REF!,A1209,#REF!)</f>
        <v>#REF!</v>
      </c>
      <c r="C1209" s="37" t="e">
        <f>SUMIF(#REF!,A1209,#REF!)</f>
        <v>#REF!</v>
      </c>
      <c r="D1209" s="37" t="e">
        <f>SUMIF(#REF!,A1209,#REF!)</f>
        <v>#REF!</v>
      </c>
      <c r="E1209" s="37" t="e">
        <f>SUMIF(#REF!,A1209,#REF!)</f>
        <v>#REF!</v>
      </c>
    </row>
    <row r="1210" spans="1:5" ht="17.100000000000001" customHeight="1" x14ac:dyDescent="0.15">
      <c r="A1210" s="36"/>
      <c r="B1210" s="37" t="e">
        <f>SUMIF(#REF!,A1210,#REF!)</f>
        <v>#REF!</v>
      </c>
      <c r="C1210" s="37" t="e">
        <f>SUMIF(#REF!,A1210,#REF!)</f>
        <v>#REF!</v>
      </c>
      <c r="D1210" s="37" t="e">
        <f>SUMIF(#REF!,A1210,#REF!)</f>
        <v>#REF!</v>
      </c>
      <c r="E1210" s="37" t="e">
        <f>SUMIF(#REF!,A1210,#REF!)</f>
        <v>#REF!</v>
      </c>
    </row>
    <row r="1211" spans="1:5" ht="17.100000000000001" customHeight="1" x14ac:dyDescent="0.15">
      <c r="A1211" s="36"/>
      <c r="B1211" s="37" t="e">
        <f>SUMIF(#REF!,A1211,#REF!)</f>
        <v>#REF!</v>
      </c>
      <c r="C1211" s="37" t="e">
        <f>SUMIF(#REF!,A1211,#REF!)</f>
        <v>#REF!</v>
      </c>
      <c r="D1211" s="37" t="e">
        <f>SUMIF(#REF!,A1211,#REF!)</f>
        <v>#REF!</v>
      </c>
      <c r="E1211" s="37" t="e">
        <f>SUMIF(#REF!,A1211,#REF!)</f>
        <v>#REF!</v>
      </c>
    </row>
    <row r="1212" spans="1:5" ht="17.100000000000001" customHeight="1" x14ac:dyDescent="0.15">
      <c r="A1212" s="36"/>
      <c r="B1212" s="37" t="e">
        <f>SUMIF(#REF!,A1212,#REF!)</f>
        <v>#REF!</v>
      </c>
      <c r="C1212" s="37" t="e">
        <f>SUMIF(#REF!,A1212,#REF!)</f>
        <v>#REF!</v>
      </c>
      <c r="D1212" s="37" t="e">
        <f>SUMIF(#REF!,A1212,#REF!)</f>
        <v>#REF!</v>
      </c>
      <c r="E1212" s="37" t="e">
        <f>SUMIF(#REF!,A1212,#REF!)</f>
        <v>#REF!</v>
      </c>
    </row>
    <row r="1213" spans="1:5" ht="17.100000000000001" customHeight="1" x14ac:dyDescent="0.15">
      <c r="A1213" s="36"/>
      <c r="B1213" s="37" t="e">
        <f>SUMIF(#REF!,A1213,#REF!)</f>
        <v>#REF!</v>
      </c>
      <c r="C1213" s="37" t="e">
        <f>SUMIF(#REF!,A1213,#REF!)</f>
        <v>#REF!</v>
      </c>
      <c r="D1213" s="37" t="e">
        <f>SUMIF(#REF!,A1213,#REF!)</f>
        <v>#REF!</v>
      </c>
      <c r="E1213" s="37" t="e">
        <f>SUMIF(#REF!,A1213,#REF!)</f>
        <v>#REF!</v>
      </c>
    </row>
    <row r="1214" spans="1:5" ht="17.100000000000001" customHeight="1" x14ac:dyDescent="0.15">
      <c r="A1214" s="36"/>
      <c r="B1214" s="37" t="e">
        <f>SUMIF(#REF!,A1214,#REF!)</f>
        <v>#REF!</v>
      </c>
      <c r="C1214" s="37" t="e">
        <f>SUMIF(#REF!,A1214,#REF!)</f>
        <v>#REF!</v>
      </c>
      <c r="D1214" s="37" t="e">
        <f>SUMIF(#REF!,A1214,#REF!)</f>
        <v>#REF!</v>
      </c>
      <c r="E1214" s="37" t="e">
        <f>SUMIF(#REF!,A1214,#REF!)</f>
        <v>#REF!</v>
      </c>
    </row>
    <row r="1215" spans="1:5" ht="17.100000000000001" customHeight="1" x14ac:dyDescent="0.15">
      <c r="A1215" s="36"/>
      <c r="B1215" s="37" t="e">
        <f>SUMIF(#REF!,A1215,#REF!)</f>
        <v>#REF!</v>
      </c>
      <c r="C1215" s="37" t="e">
        <f>SUMIF(#REF!,A1215,#REF!)</f>
        <v>#REF!</v>
      </c>
      <c r="D1215" s="37" t="e">
        <f>SUMIF(#REF!,A1215,#REF!)</f>
        <v>#REF!</v>
      </c>
      <c r="E1215" s="37" t="e">
        <f>SUMIF(#REF!,A1215,#REF!)</f>
        <v>#REF!</v>
      </c>
    </row>
    <row r="1216" spans="1:5" ht="17.100000000000001" customHeight="1" x14ac:dyDescent="0.15">
      <c r="A1216" s="36"/>
      <c r="B1216" s="37" t="e">
        <f>SUMIF(#REF!,A1216,#REF!)</f>
        <v>#REF!</v>
      </c>
      <c r="C1216" s="37" t="e">
        <f>SUMIF(#REF!,A1216,#REF!)</f>
        <v>#REF!</v>
      </c>
      <c r="D1216" s="37" t="e">
        <f>SUMIF(#REF!,A1216,#REF!)</f>
        <v>#REF!</v>
      </c>
      <c r="E1216" s="37" t="e">
        <f>SUMIF(#REF!,A1216,#REF!)</f>
        <v>#REF!</v>
      </c>
    </row>
    <row r="1217" spans="1:5" ht="17.100000000000001" customHeight="1" x14ac:dyDescent="0.15">
      <c r="A1217" s="36"/>
      <c r="B1217" s="37" t="e">
        <f>SUMIF(#REF!,A1217,#REF!)</f>
        <v>#REF!</v>
      </c>
      <c r="C1217" s="37" t="e">
        <f>SUMIF(#REF!,A1217,#REF!)</f>
        <v>#REF!</v>
      </c>
      <c r="D1217" s="37" t="e">
        <f>SUMIF(#REF!,A1217,#REF!)</f>
        <v>#REF!</v>
      </c>
      <c r="E1217" s="37" t="e">
        <f>SUMIF(#REF!,A1217,#REF!)</f>
        <v>#REF!</v>
      </c>
    </row>
    <row r="1218" spans="1:5" ht="17.100000000000001" customHeight="1" x14ac:dyDescent="0.15">
      <c r="A1218" s="36"/>
      <c r="B1218" s="37" t="e">
        <f>SUMIF(#REF!,A1218,#REF!)</f>
        <v>#REF!</v>
      </c>
      <c r="C1218" s="37" t="e">
        <f>SUMIF(#REF!,A1218,#REF!)</f>
        <v>#REF!</v>
      </c>
      <c r="D1218" s="37" t="e">
        <f>SUMIF(#REF!,A1218,#REF!)</f>
        <v>#REF!</v>
      </c>
      <c r="E1218" s="37" t="e">
        <f>SUMIF(#REF!,A1218,#REF!)</f>
        <v>#REF!</v>
      </c>
    </row>
    <row r="1219" spans="1:5" ht="17.100000000000001" customHeight="1" x14ac:dyDescent="0.15">
      <c r="A1219" s="36"/>
      <c r="B1219" s="37" t="e">
        <f>SUMIF(#REF!,A1219,#REF!)</f>
        <v>#REF!</v>
      </c>
      <c r="C1219" s="37" t="e">
        <f>SUMIF(#REF!,A1219,#REF!)</f>
        <v>#REF!</v>
      </c>
      <c r="D1219" s="37" t="e">
        <f>SUMIF(#REF!,A1219,#REF!)</f>
        <v>#REF!</v>
      </c>
      <c r="E1219" s="37" t="e">
        <f>SUMIF(#REF!,A1219,#REF!)</f>
        <v>#REF!</v>
      </c>
    </row>
    <row r="1220" spans="1:5" ht="17.100000000000001" customHeight="1" x14ac:dyDescent="0.15">
      <c r="A1220" s="36"/>
      <c r="B1220" s="37" t="e">
        <f>SUMIF(#REF!,A1220,#REF!)</f>
        <v>#REF!</v>
      </c>
      <c r="C1220" s="37" t="e">
        <f>SUMIF(#REF!,A1220,#REF!)</f>
        <v>#REF!</v>
      </c>
      <c r="D1220" s="37" t="e">
        <f>SUMIF(#REF!,A1220,#REF!)</f>
        <v>#REF!</v>
      </c>
      <c r="E1220" s="37" t="e">
        <f>SUMIF(#REF!,A1220,#REF!)</f>
        <v>#REF!</v>
      </c>
    </row>
    <row r="1221" spans="1:5" ht="17.100000000000001" customHeight="1" x14ac:dyDescent="0.15">
      <c r="A1221" s="36"/>
      <c r="B1221" s="37" t="e">
        <f>SUMIF(#REF!,A1221,#REF!)</f>
        <v>#REF!</v>
      </c>
      <c r="C1221" s="37" t="e">
        <f>SUMIF(#REF!,A1221,#REF!)</f>
        <v>#REF!</v>
      </c>
      <c r="D1221" s="37" t="e">
        <f>SUMIF(#REF!,A1221,#REF!)</f>
        <v>#REF!</v>
      </c>
      <c r="E1221" s="37" t="e">
        <f>SUMIF(#REF!,A1221,#REF!)</f>
        <v>#REF!</v>
      </c>
    </row>
    <row r="1222" spans="1:5" ht="17.100000000000001" customHeight="1" x14ac:dyDescent="0.15">
      <c r="A1222" s="36"/>
      <c r="B1222" s="37" t="e">
        <f>SUMIF(#REF!,A1222,#REF!)</f>
        <v>#REF!</v>
      </c>
      <c r="C1222" s="37" t="e">
        <f>SUMIF(#REF!,A1222,#REF!)</f>
        <v>#REF!</v>
      </c>
      <c r="D1222" s="37" t="e">
        <f>SUMIF(#REF!,A1222,#REF!)</f>
        <v>#REF!</v>
      </c>
      <c r="E1222" s="37" t="e">
        <f>SUMIF(#REF!,A1222,#REF!)</f>
        <v>#REF!</v>
      </c>
    </row>
    <row r="1223" spans="1:5" ht="17.100000000000001" customHeight="1" x14ac:dyDescent="0.15">
      <c r="A1223" s="36"/>
      <c r="B1223" s="37" t="e">
        <f>SUMIF(#REF!,A1223,#REF!)</f>
        <v>#REF!</v>
      </c>
      <c r="C1223" s="37" t="e">
        <f>SUMIF(#REF!,A1223,#REF!)</f>
        <v>#REF!</v>
      </c>
      <c r="D1223" s="37" t="e">
        <f>SUMIF(#REF!,A1223,#REF!)</f>
        <v>#REF!</v>
      </c>
      <c r="E1223" s="37" t="e">
        <f>SUMIF(#REF!,A1223,#REF!)</f>
        <v>#REF!</v>
      </c>
    </row>
    <row r="1224" spans="1:5" ht="17.100000000000001" customHeight="1" x14ac:dyDescent="0.15">
      <c r="A1224" s="36"/>
      <c r="B1224" s="37" t="e">
        <f>SUMIF(#REF!,A1224,#REF!)</f>
        <v>#REF!</v>
      </c>
      <c r="C1224" s="37" t="e">
        <f>SUMIF(#REF!,A1224,#REF!)</f>
        <v>#REF!</v>
      </c>
      <c r="D1224" s="37" t="e">
        <f>SUMIF(#REF!,A1224,#REF!)</f>
        <v>#REF!</v>
      </c>
      <c r="E1224" s="37" t="e">
        <f>SUMIF(#REF!,A1224,#REF!)</f>
        <v>#REF!</v>
      </c>
    </row>
    <row r="1225" spans="1:5" ht="17.100000000000001" customHeight="1" x14ac:dyDescent="0.15">
      <c r="A1225" s="36"/>
      <c r="B1225" s="37" t="e">
        <f>SUMIF(#REF!,A1225,#REF!)</f>
        <v>#REF!</v>
      </c>
      <c r="C1225" s="37" t="e">
        <f>SUMIF(#REF!,A1225,#REF!)</f>
        <v>#REF!</v>
      </c>
      <c r="D1225" s="37" t="e">
        <f>SUMIF(#REF!,A1225,#REF!)</f>
        <v>#REF!</v>
      </c>
      <c r="E1225" s="37" t="e">
        <f>SUMIF(#REF!,A1225,#REF!)</f>
        <v>#REF!</v>
      </c>
    </row>
    <row r="1226" spans="1:5" ht="17.100000000000001" customHeight="1" x14ac:dyDescent="0.15">
      <c r="A1226" s="36"/>
      <c r="B1226" s="37" t="e">
        <f>SUMIF(#REF!,A1226,#REF!)</f>
        <v>#REF!</v>
      </c>
      <c r="C1226" s="37" t="e">
        <f>SUMIF(#REF!,A1226,#REF!)</f>
        <v>#REF!</v>
      </c>
      <c r="D1226" s="37" t="e">
        <f>SUMIF(#REF!,A1226,#REF!)</f>
        <v>#REF!</v>
      </c>
      <c r="E1226" s="37" t="e">
        <f>SUMIF(#REF!,A1226,#REF!)</f>
        <v>#REF!</v>
      </c>
    </row>
    <row r="1227" spans="1:5" ht="17.100000000000001" customHeight="1" x14ac:dyDescent="0.15">
      <c r="A1227" s="36"/>
      <c r="B1227" s="37" t="e">
        <f>SUMIF(#REF!,A1227,#REF!)</f>
        <v>#REF!</v>
      </c>
      <c r="C1227" s="37" t="e">
        <f>SUMIF(#REF!,A1227,#REF!)</f>
        <v>#REF!</v>
      </c>
      <c r="D1227" s="37" t="e">
        <f>SUMIF(#REF!,A1227,#REF!)</f>
        <v>#REF!</v>
      </c>
      <c r="E1227" s="37" t="e">
        <f>SUMIF(#REF!,A1227,#REF!)</f>
        <v>#REF!</v>
      </c>
    </row>
    <row r="1228" spans="1:5" ht="17.100000000000001" customHeight="1" x14ac:dyDescent="0.15">
      <c r="A1228" s="36"/>
      <c r="B1228" s="37" t="e">
        <f>SUMIF(#REF!,A1228,#REF!)</f>
        <v>#REF!</v>
      </c>
      <c r="C1228" s="37" t="e">
        <f>SUMIF(#REF!,A1228,#REF!)</f>
        <v>#REF!</v>
      </c>
      <c r="D1228" s="37" t="e">
        <f>SUMIF(#REF!,A1228,#REF!)</f>
        <v>#REF!</v>
      </c>
      <c r="E1228" s="37" t="e">
        <f>SUMIF(#REF!,A1228,#REF!)</f>
        <v>#REF!</v>
      </c>
    </row>
    <row r="1229" spans="1:5" ht="17.100000000000001" customHeight="1" x14ac:dyDescent="0.15">
      <c r="A1229" s="36"/>
      <c r="B1229" s="37" t="e">
        <f>SUMIF(#REF!,A1229,#REF!)</f>
        <v>#REF!</v>
      </c>
      <c r="C1229" s="37" t="e">
        <f>SUMIF(#REF!,A1229,#REF!)</f>
        <v>#REF!</v>
      </c>
      <c r="D1229" s="37" t="e">
        <f>SUMIF(#REF!,A1229,#REF!)</f>
        <v>#REF!</v>
      </c>
      <c r="E1229" s="37" t="e">
        <f>SUMIF(#REF!,A1229,#REF!)</f>
        <v>#REF!</v>
      </c>
    </row>
    <row r="1230" spans="1:5" ht="17.100000000000001" customHeight="1" x14ac:dyDescent="0.15">
      <c r="A1230" s="36"/>
      <c r="B1230" s="37" t="e">
        <f>SUMIF(#REF!,A1230,#REF!)</f>
        <v>#REF!</v>
      </c>
      <c r="C1230" s="37" t="e">
        <f>SUMIF(#REF!,A1230,#REF!)</f>
        <v>#REF!</v>
      </c>
      <c r="D1230" s="37" t="e">
        <f>SUMIF(#REF!,A1230,#REF!)</f>
        <v>#REF!</v>
      </c>
      <c r="E1230" s="37" t="e">
        <f>SUMIF(#REF!,A1230,#REF!)</f>
        <v>#REF!</v>
      </c>
    </row>
    <row r="1231" spans="1:5" ht="17.100000000000001" customHeight="1" x14ac:dyDescent="0.15">
      <c r="A1231" s="36"/>
      <c r="B1231" s="37" t="e">
        <f>SUMIF(#REF!,A1231,#REF!)</f>
        <v>#REF!</v>
      </c>
      <c r="C1231" s="37" t="e">
        <f>SUMIF(#REF!,A1231,#REF!)</f>
        <v>#REF!</v>
      </c>
      <c r="D1231" s="37" t="e">
        <f>SUMIF(#REF!,A1231,#REF!)</f>
        <v>#REF!</v>
      </c>
      <c r="E1231" s="37" t="e">
        <f>SUMIF(#REF!,A1231,#REF!)</f>
        <v>#REF!</v>
      </c>
    </row>
    <row r="1232" spans="1:5" ht="17.100000000000001" customHeight="1" x14ac:dyDescent="0.15">
      <c r="A1232" s="36"/>
      <c r="B1232" s="37" t="e">
        <f>SUMIF(#REF!,A1232,#REF!)</f>
        <v>#REF!</v>
      </c>
      <c r="C1232" s="37" t="e">
        <f>SUMIF(#REF!,A1232,#REF!)</f>
        <v>#REF!</v>
      </c>
      <c r="D1232" s="37" t="e">
        <f>SUMIF(#REF!,A1232,#REF!)</f>
        <v>#REF!</v>
      </c>
      <c r="E1232" s="37" t="e">
        <f>SUMIF(#REF!,A1232,#REF!)</f>
        <v>#REF!</v>
      </c>
    </row>
    <row r="1233" spans="1:5" ht="17.100000000000001" customHeight="1" x14ac:dyDescent="0.15">
      <c r="A1233" s="36"/>
      <c r="B1233" s="37" t="e">
        <f>SUMIF(#REF!,A1233,#REF!)</f>
        <v>#REF!</v>
      </c>
      <c r="C1233" s="37" t="e">
        <f>SUMIF(#REF!,A1233,#REF!)</f>
        <v>#REF!</v>
      </c>
      <c r="D1233" s="37" t="e">
        <f>SUMIF(#REF!,A1233,#REF!)</f>
        <v>#REF!</v>
      </c>
      <c r="E1233" s="37" t="e">
        <f>SUMIF(#REF!,A1233,#REF!)</f>
        <v>#REF!</v>
      </c>
    </row>
    <row r="1234" spans="1:5" ht="17.100000000000001" customHeight="1" x14ac:dyDescent="0.15">
      <c r="A1234" s="36"/>
      <c r="B1234" s="37" t="e">
        <f>SUMIF(#REF!,A1234,#REF!)</f>
        <v>#REF!</v>
      </c>
      <c r="C1234" s="37" t="e">
        <f>SUMIF(#REF!,A1234,#REF!)</f>
        <v>#REF!</v>
      </c>
      <c r="D1234" s="37" t="e">
        <f>SUMIF(#REF!,A1234,#REF!)</f>
        <v>#REF!</v>
      </c>
      <c r="E1234" s="37" t="e">
        <f>SUMIF(#REF!,A1234,#REF!)</f>
        <v>#REF!</v>
      </c>
    </row>
    <row r="1235" spans="1:5" ht="17.100000000000001" customHeight="1" x14ac:dyDescent="0.15">
      <c r="A1235" s="36"/>
      <c r="B1235" s="37" t="e">
        <f>SUMIF(#REF!,A1235,#REF!)</f>
        <v>#REF!</v>
      </c>
      <c r="C1235" s="37" t="e">
        <f>SUMIF(#REF!,A1235,#REF!)</f>
        <v>#REF!</v>
      </c>
      <c r="D1235" s="37" t="e">
        <f>SUMIF(#REF!,A1235,#REF!)</f>
        <v>#REF!</v>
      </c>
      <c r="E1235" s="37" t="e">
        <f>SUMIF(#REF!,A1235,#REF!)</f>
        <v>#REF!</v>
      </c>
    </row>
    <row r="1236" spans="1:5" ht="17.100000000000001" customHeight="1" x14ac:dyDescent="0.15">
      <c r="A1236" s="36"/>
      <c r="B1236" s="37" t="e">
        <f>SUMIF(#REF!,A1236,#REF!)</f>
        <v>#REF!</v>
      </c>
      <c r="C1236" s="37" t="e">
        <f>SUMIF(#REF!,A1236,#REF!)</f>
        <v>#REF!</v>
      </c>
      <c r="D1236" s="37" t="e">
        <f>SUMIF(#REF!,A1236,#REF!)</f>
        <v>#REF!</v>
      </c>
      <c r="E1236" s="37" t="e">
        <f>SUMIF(#REF!,A1236,#REF!)</f>
        <v>#REF!</v>
      </c>
    </row>
    <row r="1237" spans="1:5" ht="17.100000000000001" customHeight="1" x14ac:dyDescent="0.15">
      <c r="A1237" s="36"/>
      <c r="B1237" s="37" t="e">
        <f>SUMIF(#REF!,A1237,#REF!)</f>
        <v>#REF!</v>
      </c>
      <c r="C1237" s="37" t="e">
        <f>SUMIF(#REF!,A1237,#REF!)</f>
        <v>#REF!</v>
      </c>
      <c r="D1237" s="37" t="e">
        <f>SUMIF(#REF!,A1237,#REF!)</f>
        <v>#REF!</v>
      </c>
      <c r="E1237" s="37" t="e">
        <f>SUMIF(#REF!,A1237,#REF!)</f>
        <v>#REF!</v>
      </c>
    </row>
    <row r="1238" spans="1:5" ht="17.100000000000001" customHeight="1" x14ac:dyDescent="0.15">
      <c r="A1238" s="36"/>
      <c r="B1238" s="37" t="e">
        <f>SUMIF(#REF!,A1238,#REF!)</f>
        <v>#REF!</v>
      </c>
      <c r="C1238" s="37" t="e">
        <f>SUMIF(#REF!,A1238,#REF!)</f>
        <v>#REF!</v>
      </c>
      <c r="D1238" s="37" t="e">
        <f>SUMIF(#REF!,A1238,#REF!)</f>
        <v>#REF!</v>
      </c>
      <c r="E1238" s="37" t="e">
        <f>SUMIF(#REF!,A1238,#REF!)</f>
        <v>#REF!</v>
      </c>
    </row>
    <row r="1239" spans="1:5" ht="17.100000000000001" customHeight="1" x14ac:dyDescent="0.15">
      <c r="A1239" s="36"/>
      <c r="B1239" s="37" t="e">
        <f>SUMIF(#REF!,A1239,#REF!)</f>
        <v>#REF!</v>
      </c>
      <c r="C1239" s="37" t="e">
        <f>SUMIF(#REF!,A1239,#REF!)</f>
        <v>#REF!</v>
      </c>
      <c r="D1239" s="37" t="e">
        <f>SUMIF(#REF!,A1239,#REF!)</f>
        <v>#REF!</v>
      </c>
      <c r="E1239" s="37" t="e">
        <f>SUMIF(#REF!,A1239,#REF!)</f>
        <v>#REF!</v>
      </c>
    </row>
    <row r="1240" spans="1:5" ht="17.100000000000001" customHeight="1" x14ac:dyDescent="0.15">
      <c r="A1240" s="36"/>
      <c r="B1240" s="37" t="e">
        <f>SUMIF(#REF!,A1240,#REF!)</f>
        <v>#REF!</v>
      </c>
      <c r="C1240" s="37" t="e">
        <f>SUMIF(#REF!,A1240,#REF!)</f>
        <v>#REF!</v>
      </c>
      <c r="D1240" s="37" t="e">
        <f>SUMIF(#REF!,A1240,#REF!)</f>
        <v>#REF!</v>
      </c>
      <c r="E1240" s="37" t="e">
        <f>SUMIF(#REF!,A1240,#REF!)</f>
        <v>#REF!</v>
      </c>
    </row>
    <row r="1241" spans="1:5" ht="17.100000000000001" customHeight="1" x14ac:dyDescent="0.15">
      <c r="A1241" s="36"/>
      <c r="B1241" s="37" t="e">
        <f>SUMIF(#REF!,A1241,#REF!)</f>
        <v>#REF!</v>
      </c>
      <c r="C1241" s="37" t="e">
        <f>SUMIF(#REF!,A1241,#REF!)</f>
        <v>#REF!</v>
      </c>
      <c r="D1241" s="37" t="e">
        <f>SUMIF(#REF!,A1241,#REF!)</f>
        <v>#REF!</v>
      </c>
      <c r="E1241" s="37" t="e">
        <f>SUMIF(#REF!,A1241,#REF!)</f>
        <v>#REF!</v>
      </c>
    </row>
    <row r="1242" spans="1:5" ht="17.100000000000001" customHeight="1" x14ac:dyDescent="0.15">
      <c r="A1242" s="36"/>
      <c r="B1242" s="37" t="e">
        <f>SUMIF(#REF!,A1242,#REF!)</f>
        <v>#REF!</v>
      </c>
      <c r="C1242" s="37" t="e">
        <f>SUMIF(#REF!,A1242,#REF!)</f>
        <v>#REF!</v>
      </c>
      <c r="D1242" s="37" t="e">
        <f>SUMIF(#REF!,A1242,#REF!)</f>
        <v>#REF!</v>
      </c>
      <c r="E1242" s="37" t="e">
        <f>SUMIF(#REF!,A1242,#REF!)</f>
        <v>#REF!</v>
      </c>
    </row>
    <row r="1243" spans="1:5" ht="17.100000000000001" customHeight="1" x14ac:dyDescent="0.15">
      <c r="A1243" s="36"/>
      <c r="B1243" s="37" t="e">
        <f>SUMIF(#REF!,A1243,#REF!)</f>
        <v>#REF!</v>
      </c>
      <c r="C1243" s="37" t="e">
        <f>SUMIF(#REF!,A1243,#REF!)</f>
        <v>#REF!</v>
      </c>
      <c r="D1243" s="37" t="e">
        <f>SUMIF(#REF!,A1243,#REF!)</f>
        <v>#REF!</v>
      </c>
      <c r="E1243" s="37" t="e">
        <f>SUMIF(#REF!,A1243,#REF!)</f>
        <v>#REF!</v>
      </c>
    </row>
    <row r="1244" spans="1:5" ht="17.100000000000001" customHeight="1" x14ac:dyDescent="0.15">
      <c r="A1244" s="36"/>
      <c r="B1244" s="37" t="e">
        <f>SUMIF(#REF!,A1244,#REF!)</f>
        <v>#REF!</v>
      </c>
      <c r="C1244" s="37" t="e">
        <f>SUMIF(#REF!,A1244,#REF!)</f>
        <v>#REF!</v>
      </c>
      <c r="D1244" s="37" t="e">
        <f>SUMIF(#REF!,A1244,#REF!)</f>
        <v>#REF!</v>
      </c>
      <c r="E1244" s="37" t="e">
        <f>SUMIF(#REF!,A1244,#REF!)</f>
        <v>#REF!</v>
      </c>
    </row>
    <row r="1245" spans="1:5" ht="17.100000000000001" customHeight="1" x14ac:dyDescent="0.15">
      <c r="A1245" s="36"/>
      <c r="B1245" s="37" t="e">
        <f>SUMIF(#REF!,A1245,#REF!)</f>
        <v>#REF!</v>
      </c>
      <c r="C1245" s="37" t="e">
        <f>SUMIF(#REF!,A1245,#REF!)</f>
        <v>#REF!</v>
      </c>
      <c r="D1245" s="37" t="e">
        <f>SUMIF(#REF!,A1245,#REF!)</f>
        <v>#REF!</v>
      </c>
      <c r="E1245" s="37" t="e">
        <f>SUMIF(#REF!,A1245,#REF!)</f>
        <v>#REF!</v>
      </c>
    </row>
    <row r="1246" spans="1:5" ht="17.100000000000001" customHeight="1" x14ac:dyDescent="0.15">
      <c r="A1246" s="36"/>
      <c r="B1246" s="37" t="e">
        <f>SUMIF(#REF!,A1246,#REF!)</f>
        <v>#REF!</v>
      </c>
      <c r="C1246" s="37" t="e">
        <f>SUMIF(#REF!,A1246,#REF!)</f>
        <v>#REF!</v>
      </c>
      <c r="D1246" s="37" t="e">
        <f>SUMIF(#REF!,A1246,#REF!)</f>
        <v>#REF!</v>
      </c>
      <c r="E1246" s="37" t="e">
        <f>SUMIF(#REF!,A1246,#REF!)</f>
        <v>#REF!</v>
      </c>
    </row>
    <row r="1247" spans="1:5" ht="17.100000000000001" customHeight="1" x14ac:dyDescent="0.15">
      <c r="A1247" s="36"/>
      <c r="B1247" s="37" t="e">
        <f>SUMIF(#REF!,A1247,#REF!)</f>
        <v>#REF!</v>
      </c>
      <c r="C1247" s="37" t="e">
        <f>SUMIF(#REF!,A1247,#REF!)</f>
        <v>#REF!</v>
      </c>
      <c r="D1247" s="37" t="e">
        <f>SUMIF(#REF!,A1247,#REF!)</f>
        <v>#REF!</v>
      </c>
      <c r="E1247" s="37" t="e">
        <f>SUMIF(#REF!,A1247,#REF!)</f>
        <v>#REF!</v>
      </c>
    </row>
    <row r="1248" spans="1:5" ht="17.100000000000001" customHeight="1" x14ac:dyDescent="0.15">
      <c r="A1248" s="36"/>
      <c r="B1248" s="37" t="e">
        <f>SUMIF(#REF!,A1248,#REF!)</f>
        <v>#REF!</v>
      </c>
      <c r="C1248" s="37" t="e">
        <f>SUMIF(#REF!,A1248,#REF!)</f>
        <v>#REF!</v>
      </c>
      <c r="D1248" s="37" t="e">
        <f>SUMIF(#REF!,A1248,#REF!)</f>
        <v>#REF!</v>
      </c>
      <c r="E1248" s="37" t="e">
        <f>SUMIF(#REF!,A1248,#REF!)</f>
        <v>#REF!</v>
      </c>
    </row>
    <row r="1249" spans="1:5" ht="17.100000000000001" customHeight="1" x14ac:dyDescent="0.15">
      <c r="A1249" s="36"/>
      <c r="B1249" s="37" t="e">
        <f>SUMIF(#REF!,A1249,#REF!)</f>
        <v>#REF!</v>
      </c>
      <c r="C1249" s="37" t="e">
        <f>SUMIF(#REF!,A1249,#REF!)</f>
        <v>#REF!</v>
      </c>
      <c r="D1249" s="37" t="e">
        <f>SUMIF(#REF!,A1249,#REF!)</f>
        <v>#REF!</v>
      </c>
      <c r="E1249" s="37" t="e">
        <f>SUMIF(#REF!,A1249,#REF!)</f>
        <v>#REF!</v>
      </c>
    </row>
    <row r="1250" spans="1:5" ht="17.100000000000001" customHeight="1" x14ac:dyDescent="0.15">
      <c r="A1250" s="36"/>
      <c r="B1250" s="37" t="e">
        <f>SUMIF(#REF!,A1250,#REF!)</f>
        <v>#REF!</v>
      </c>
      <c r="C1250" s="37" t="e">
        <f>SUMIF(#REF!,A1250,#REF!)</f>
        <v>#REF!</v>
      </c>
      <c r="D1250" s="37" t="e">
        <f>SUMIF(#REF!,A1250,#REF!)</f>
        <v>#REF!</v>
      </c>
      <c r="E1250" s="37" t="e">
        <f>SUMIF(#REF!,A1250,#REF!)</f>
        <v>#REF!</v>
      </c>
    </row>
    <row r="1251" spans="1:5" ht="17.100000000000001" customHeight="1" x14ac:dyDescent="0.15">
      <c r="A1251" s="36"/>
      <c r="B1251" s="37" t="e">
        <f>SUMIF(#REF!,A1251,#REF!)</f>
        <v>#REF!</v>
      </c>
      <c r="C1251" s="37" t="e">
        <f>SUMIF(#REF!,A1251,#REF!)</f>
        <v>#REF!</v>
      </c>
      <c r="D1251" s="37" t="e">
        <f>SUMIF(#REF!,A1251,#REF!)</f>
        <v>#REF!</v>
      </c>
      <c r="E1251" s="37" t="e">
        <f>SUMIF(#REF!,A1251,#REF!)</f>
        <v>#REF!</v>
      </c>
    </row>
    <row r="1252" spans="1:5" ht="17.100000000000001" customHeight="1" x14ac:dyDescent="0.15">
      <c r="A1252" s="36"/>
      <c r="B1252" s="37" t="e">
        <f>SUMIF(#REF!,A1252,#REF!)</f>
        <v>#REF!</v>
      </c>
      <c r="C1252" s="37" t="e">
        <f>SUMIF(#REF!,A1252,#REF!)</f>
        <v>#REF!</v>
      </c>
      <c r="D1252" s="37" t="e">
        <f>SUMIF(#REF!,A1252,#REF!)</f>
        <v>#REF!</v>
      </c>
      <c r="E1252" s="37" t="e">
        <f>SUMIF(#REF!,A1252,#REF!)</f>
        <v>#REF!</v>
      </c>
    </row>
    <row r="1253" spans="1:5" ht="17.100000000000001" customHeight="1" x14ac:dyDescent="0.15">
      <c r="A1253" s="36"/>
      <c r="B1253" s="37" t="e">
        <f>SUMIF(#REF!,A1253,#REF!)</f>
        <v>#REF!</v>
      </c>
      <c r="C1253" s="37" t="e">
        <f>SUMIF(#REF!,A1253,#REF!)</f>
        <v>#REF!</v>
      </c>
      <c r="D1253" s="37" t="e">
        <f>SUMIF(#REF!,A1253,#REF!)</f>
        <v>#REF!</v>
      </c>
      <c r="E1253" s="37" t="e">
        <f>SUMIF(#REF!,A1253,#REF!)</f>
        <v>#REF!</v>
      </c>
    </row>
    <row r="1254" spans="1:5" ht="17.100000000000001" customHeight="1" x14ac:dyDescent="0.15">
      <c r="A1254" s="36"/>
      <c r="B1254" s="37" t="e">
        <f>SUMIF(#REF!,A1254,#REF!)</f>
        <v>#REF!</v>
      </c>
      <c r="C1254" s="37" t="e">
        <f>SUMIF(#REF!,A1254,#REF!)</f>
        <v>#REF!</v>
      </c>
      <c r="D1254" s="37" t="e">
        <f>SUMIF(#REF!,A1254,#REF!)</f>
        <v>#REF!</v>
      </c>
      <c r="E1254" s="37" t="e">
        <f>SUMIF(#REF!,A1254,#REF!)</f>
        <v>#REF!</v>
      </c>
    </row>
    <row r="1255" spans="1:5" ht="17.100000000000001" customHeight="1" x14ac:dyDescent="0.15">
      <c r="A1255" s="36"/>
      <c r="B1255" s="37" t="e">
        <f>SUMIF(#REF!,A1255,#REF!)</f>
        <v>#REF!</v>
      </c>
      <c r="C1255" s="37" t="e">
        <f>SUMIF(#REF!,A1255,#REF!)</f>
        <v>#REF!</v>
      </c>
      <c r="D1255" s="37" t="e">
        <f>SUMIF(#REF!,A1255,#REF!)</f>
        <v>#REF!</v>
      </c>
      <c r="E1255" s="37" t="e">
        <f>SUMIF(#REF!,A1255,#REF!)</f>
        <v>#REF!</v>
      </c>
    </row>
    <row r="1256" spans="1:5" ht="17.100000000000001" customHeight="1" x14ac:dyDescent="0.15">
      <c r="A1256" s="36"/>
      <c r="B1256" s="37" t="e">
        <f>SUMIF(#REF!,A1256,#REF!)</f>
        <v>#REF!</v>
      </c>
      <c r="C1256" s="37" t="e">
        <f>SUMIF(#REF!,A1256,#REF!)</f>
        <v>#REF!</v>
      </c>
      <c r="D1256" s="37" t="e">
        <f>SUMIF(#REF!,A1256,#REF!)</f>
        <v>#REF!</v>
      </c>
      <c r="E1256" s="37" t="e">
        <f>SUMIF(#REF!,A1256,#REF!)</f>
        <v>#REF!</v>
      </c>
    </row>
    <row r="1257" spans="1:5" ht="17.100000000000001" customHeight="1" x14ac:dyDescent="0.15">
      <c r="A1257" s="36"/>
      <c r="B1257" s="37" t="e">
        <f>SUMIF(#REF!,A1257,#REF!)</f>
        <v>#REF!</v>
      </c>
      <c r="C1257" s="37" t="e">
        <f>SUMIF(#REF!,A1257,#REF!)</f>
        <v>#REF!</v>
      </c>
      <c r="D1257" s="37" t="e">
        <f>SUMIF(#REF!,A1257,#REF!)</f>
        <v>#REF!</v>
      </c>
      <c r="E1257" s="37" t="e">
        <f>SUMIF(#REF!,A1257,#REF!)</f>
        <v>#REF!</v>
      </c>
    </row>
    <row r="1258" spans="1:5" ht="17.100000000000001" customHeight="1" x14ac:dyDescent="0.15">
      <c r="A1258" s="36"/>
      <c r="B1258" s="37" t="e">
        <f>SUMIF(#REF!,A1258,#REF!)</f>
        <v>#REF!</v>
      </c>
      <c r="C1258" s="37" t="e">
        <f>SUMIF(#REF!,A1258,#REF!)</f>
        <v>#REF!</v>
      </c>
      <c r="D1258" s="37" t="e">
        <f>SUMIF(#REF!,A1258,#REF!)</f>
        <v>#REF!</v>
      </c>
      <c r="E1258" s="37" t="e">
        <f>SUMIF(#REF!,A1258,#REF!)</f>
        <v>#REF!</v>
      </c>
    </row>
    <row r="1259" spans="1:5" ht="17.100000000000001" customHeight="1" x14ac:dyDescent="0.15">
      <c r="A1259" s="36"/>
      <c r="B1259" s="37" t="e">
        <f>SUMIF(#REF!,A1259,#REF!)</f>
        <v>#REF!</v>
      </c>
      <c r="C1259" s="37" t="e">
        <f>SUMIF(#REF!,A1259,#REF!)</f>
        <v>#REF!</v>
      </c>
      <c r="D1259" s="37" t="e">
        <f>SUMIF(#REF!,A1259,#REF!)</f>
        <v>#REF!</v>
      </c>
      <c r="E1259" s="37" t="e">
        <f>SUMIF(#REF!,A1259,#REF!)</f>
        <v>#REF!</v>
      </c>
    </row>
    <row r="1260" spans="1:5" ht="17.100000000000001" customHeight="1" x14ac:dyDescent="0.15">
      <c r="A1260" s="36"/>
      <c r="B1260" s="37" t="e">
        <f>SUMIF(#REF!,A1260,#REF!)</f>
        <v>#REF!</v>
      </c>
      <c r="C1260" s="37" t="e">
        <f>SUMIF(#REF!,A1260,#REF!)</f>
        <v>#REF!</v>
      </c>
      <c r="D1260" s="37" t="e">
        <f>SUMIF(#REF!,A1260,#REF!)</f>
        <v>#REF!</v>
      </c>
      <c r="E1260" s="37" t="e">
        <f>SUMIF(#REF!,A1260,#REF!)</f>
        <v>#REF!</v>
      </c>
    </row>
    <row r="1261" spans="1:5" ht="17.100000000000001" customHeight="1" x14ac:dyDescent="0.15">
      <c r="A1261" s="36"/>
      <c r="B1261" s="37" t="e">
        <f>SUMIF(#REF!,A1261,#REF!)</f>
        <v>#REF!</v>
      </c>
      <c r="C1261" s="37" t="e">
        <f>SUMIF(#REF!,A1261,#REF!)</f>
        <v>#REF!</v>
      </c>
      <c r="D1261" s="37" t="e">
        <f>SUMIF(#REF!,A1261,#REF!)</f>
        <v>#REF!</v>
      </c>
      <c r="E1261" s="37" t="e">
        <f>SUMIF(#REF!,A1261,#REF!)</f>
        <v>#REF!</v>
      </c>
    </row>
    <row r="1262" spans="1:5" ht="17.100000000000001" customHeight="1" x14ac:dyDescent="0.15">
      <c r="A1262" s="36"/>
      <c r="B1262" s="37" t="e">
        <f>SUMIF(#REF!,A1262,#REF!)</f>
        <v>#REF!</v>
      </c>
      <c r="C1262" s="37" t="e">
        <f>SUMIF(#REF!,A1262,#REF!)</f>
        <v>#REF!</v>
      </c>
      <c r="D1262" s="37" t="e">
        <f>SUMIF(#REF!,A1262,#REF!)</f>
        <v>#REF!</v>
      </c>
      <c r="E1262" s="37" t="e">
        <f>SUMIF(#REF!,A1262,#REF!)</f>
        <v>#REF!</v>
      </c>
    </row>
    <row r="1263" spans="1:5" ht="17.100000000000001" customHeight="1" x14ac:dyDescent="0.15">
      <c r="A1263" s="36"/>
      <c r="B1263" s="37" t="e">
        <f>SUMIF(#REF!,A1263,#REF!)</f>
        <v>#REF!</v>
      </c>
      <c r="C1263" s="37" t="e">
        <f>SUMIF(#REF!,A1263,#REF!)</f>
        <v>#REF!</v>
      </c>
      <c r="D1263" s="37" t="e">
        <f>SUMIF(#REF!,A1263,#REF!)</f>
        <v>#REF!</v>
      </c>
      <c r="E1263" s="37" t="e">
        <f>SUMIF(#REF!,A1263,#REF!)</f>
        <v>#REF!</v>
      </c>
    </row>
    <row r="1264" spans="1:5" ht="17.100000000000001" customHeight="1" x14ac:dyDescent="0.15">
      <c r="A1264" s="36"/>
      <c r="B1264" s="37" t="e">
        <f>SUMIF(#REF!,A1264,#REF!)</f>
        <v>#REF!</v>
      </c>
      <c r="C1264" s="37" t="e">
        <f>SUMIF(#REF!,A1264,#REF!)</f>
        <v>#REF!</v>
      </c>
      <c r="D1264" s="37" t="e">
        <f>SUMIF(#REF!,A1264,#REF!)</f>
        <v>#REF!</v>
      </c>
      <c r="E1264" s="37" t="e">
        <f>SUMIF(#REF!,A1264,#REF!)</f>
        <v>#REF!</v>
      </c>
    </row>
    <row r="1265" spans="1:5" ht="17.100000000000001" customHeight="1" x14ac:dyDescent="0.15">
      <c r="A1265" s="36"/>
      <c r="B1265" s="37" t="e">
        <f>SUMIF(#REF!,A1265,#REF!)</f>
        <v>#REF!</v>
      </c>
      <c r="C1265" s="37" t="e">
        <f>SUMIF(#REF!,A1265,#REF!)</f>
        <v>#REF!</v>
      </c>
      <c r="D1265" s="37" t="e">
        <f>SUMIF(#REF!,A1265,#REF!)</f>
        <v>#REF!</v>
      </c>
      <c r="E1265" s="37" t="e">
        <f>SUMIF(#REF!,A1265,#REF!)</f>
        <v>#REF!</v>
      </c>
    </row>
    <row r="1266" spans="1:5" ht="17.100000000000001" customHeight="1" x14ac:dyDescent="0.15">
      <c r="A1266" s="36"/>
      <c r="B1266" s="37" t="e">
        <f>SUMIF(#REF!,A1266,#REF!)</f>
        <v>#REF!</v>
      </c>
      <c r="C1266" s="37" t="e">
        <f>SUMIF(#REF!,A1266,#REF!)</f>
        <v>#REF!</v>
      </c>
      <c r="D1266" s="37" t="e">
        <f>SUMIF(#REF!,A1266,#REF!)</f>
        <v>#REF!</v>
      </c>
      <c r="E1266" s="37" t="e">
        <f>SUMIF(#REF!,A1266,#REF!)</f>
        <v>#REF!</v>
      </c>
    </row>
    <row r="1267" spans="1:5" ht="17.100000000000001" customHeight="1" x14ac:dyDescent="0.15">
      <c r="A1267" s="36"/>
      <c r="B1267" s="37" t="e">
        <f>SUMIF(#REF!,A1267,#REF!)</f>
        <v>#REF!</v>
      </c>
      <c r="C1267" s="37" t="e">
        <f>SUMIF(#REF!,A1267,#REF!)</f>
        <v>#REF!</v>
      </c>
      <c r="D1267" s="37" t="e">
        <f>SUMIF(#REF!,A1267,#REF!)</f>
        <v>#REF!</v>
      </c>
      <c r="E1267" s="37" t="e">
        <f>SUMIF(#REF!,A1267,#REF!)</f>
        <v>#REF!</v>
      </c>
    </row>
    <row r="1268" spans="1:5" ht="17.100000000000001" customHeight="1" x14ac:dyDescent="0.15">
      <c r="A1268" s="36"/>
      <c r="B1268" s="37" t="e">
        <f>SUMIF(#REF!,A1268,#REF!)</f>
        <v>#REF!</v>
      </c>
      <c r="C1268" s="37" t="e">
        <f>SUMIF(#REF!,A1268,#REF!)</f>
        <v>#REF!</v>
      </c>
      <c r="D1268" s="37" t="e">
        <f>SUMIF(#REF!,A1268,#REF!)</f>
        <v>#REF!</v>
      </c>
      <c r="E1268" s="37" t="e">
        <f>SUMIF(#REF!,A1268,#REF!)</f>
        <v>#REF!</v>
      </c>
    </row>
    <row r="1269" spans="1:5" ht="17.100000000000001" customHeight="1" x14ac:dyDescent="0.15">
      <c r="A1269" s="36"/>
      <c r="B1269" s="37" t="e">
        <f>SUMIF(#REF!,A1269,#REF!)</f>
        <v>#REF!</v>
      </c>
      <c r="C1269" s="37" t="e">
        <f>SUMIF(#REF!,A1269,#REF!)</f>
        <v>#REF!</v>
      </c>
      <c r="D1269" s="37" t="e">
        <f>SUMIF(#REF!,A1269,#REF!)</f>
        <v>#REF!</v>
      </c>
      <c r="E1269" s="37" t="e">
        <f>SUMIF(#REF!,A1269,#REF!)</f>
        <v>#REF!</v>
      </c>
    </row>
    <row r="1270" spans="1:5" ht="17.100000000000001" customHeight="1" x14ac:dyDescent="0.15">
      <c r="A1270" s="36"/>
      <c r="B1270" s="37" t="e">
        <f>SUMIF(#REF!,A1270,#REF!)</f>
        <v>#REF!</v>
      </c>
      <c r="C1270" s="37" t="e">
        <f>SUMIF(#REF!,A1270,#REF!)</f>
        <v>#REF!</v>
      </c>
      <c r="D1270" s="37" t="e">
        <f>SUMIF(#REF!,A1270,#REF!)</f>
        <v>#REF!</v>
      </c>
      <c r="E1270" s="37" t="e">
        <f>SUMIF(#REF!,A1270,#REF!)</f>
        <v>#REF!</v>
      </c>
    </row>
    <row r="1271" spans="1:5" ht="17.100000000000001" customHeight="1" x14ac:dyDescent="0.15">
      <c r="A1271" s="36"/>
      <c r="B1271" s="37" t="e">
        <f>SUMIF(#REF!,A1271,#REF!)</f>
        <v>#REF!</v>
      </c>
      <c r="C1271" s="37" t="e">
        <f>SUMIF(#REF!,A1271,#REF!)</f>
        <v>#REF!</v>
      </c>
      <c r="D1271" s="37" t="e">
        <f>SUMIF(#REF!,A1271,#REF!)</f>
        <v>#REF!</v>
      </c>
      <c r="E1271" s="37" t="e">
        <f>SUMIF(#REF!,A1271,#REF!)</f>
        <v>#REF!</v>
      </c>
    </row>
    <row r="1272" spans="1:5" ht="17.100000000000001" customHeight="1" x14ac:dyDescent="0.15">
      <c r="A1272" s="36"/>
      <c r="B1272" s="37" t="e">
        <f>SUMIF(#REF!,A1272,#REF!)</f>
        <v>#REF!</v>
      </c>
      <c r="C1272" s="37" t="e">
        <f>SUMIF(#REF!,A1272,#REF!)</f>
        <v>#REF!</v>
      </c>
      <c r="D1272" s="37" t="e">
        <f>SUMIF(#REF!,A1272,#REF!)</f>
        <v>#REF!</v>
      </c>
      <c r="E1272" s="37" t="e">
        <f>SUMIF(#REF!,A1272,#REF!)</f>
        <v>#REF!</v>
      </c>
    </row>
    <row r="1273" spans="1:5" ht="17.100000000000001" customHeight="1" x14ac:dyDescent="0.15">
      <c r="A1273" s="36"/>
      <c r="B1273" s="37" t="e">
        <f>SUMIF(#REF!,A1273,#REF!)</f>
        <v>#REF!</v>
      </c>
      <c r="C1273" s="37" t="e">
        <f>SUMIF(#REF!,A1273,#REF!)</f>
        <v>#REF!</v>
      </c>
      <c r="D1273" s="37" t="e">
        <f>SUMIF(#REF!,A1273,#REF!)</f>
        <v>#REF!</v>
      </c>
      <c r="E1273" s="37" t="e">
        <f>SUMIF(#REF!,A1273,#REF!)</f>
        <v>#REF!</v>
      </c>
    </row>
    <row r="1274" spans="1:5" ht="17.100000000000001" customHeight="1" x14ac:dyDescent="0.15">
      <c r="A1274" s="36"/>
      <c r="B1274" s="37" t="e">
        <f>SUMIF(#REF!,A1274,#REF!)</f>
        <v>#REF!</v>
      </c>
      <c r="C1274" s="37" t="e">
        <f>SUMIF(#REF!,A1274,#REF!)</f>
        <v>#REF!</v>
      </c>
      <c r="D1274" s="37" t="e">
        <f>SUMIF(#REF!,A1274,#REF!)</f>
        <v>#REF!</v>
      </c>
      <c r="E1274" s="37" t="e">
        <f>SUMIF(#REF!,A1274,#REF!)</f>
        <v>#REF!</v>
      </c>
    </row>
    <row r="1275" spans="1:5" ht="17.100000000000001" customHeight="1" x14ac:dyDescent="0.15">
      <c r="A1275" s="36"/>
      <c r="B1275" s="37" t="e">
        <f>SUMIF(#REF!,A1275,#REF!)</f>
        <v>#REF!</v>
      </c>
      <c r="C1275" s="37" t="e">
        <f>SUMIF(#REF!,A1275,#REF!)</f>
        <v>#REF!</v>
      </c>
      <c r="D1275" s="37" t="e">
        <f>SUMIF(#REF!,A1275,#REF!)</f>
        <v>#REF!</v>
      </c>
      <c r="E1275" s="37" t="e">
        <f>SUMIF(#REF!,A1275,#REF!)</f>
        <v>#REF!</v>
      </c>
    </row>
    <row r="1276" spans="1:5" ht="17.100000000000001" customHeight="1" x14ac:dyDescent="0.15">
      <c r="A1276" s="36"/>
      <c r="B1276" s="37" t="e">
        <f>SUMIF(#REF!,A1276,#REF!)</f>
        <v>#REF!</v>
      </c>
      <c r="C1276" s="37" t="e">
        <f>SUMIF(#REF!,A1276,#REF!)</f>
        <v>#REF!</v>
      </c>
      <c r="D1276" s="37" t="e">
        <f>SUMIF(#REF!,A1276,#REF!)</f>
        <v>#REF!</v>
      </c>
      <c r="E1276" s="37" t="e">
        <f>SUMIF(#REF!,A1276,#REF!)</f>
        <v>#REF!</v>
      </c>
    </row>
    <row r="1277" spans="1:5" ht="17.100000000000001" customHeight="1" x14ac:dyDescent="0.15">
      <c r="A1277" s="36"/>
      <c r="B1277" s="37" t="e">
        <f>SUMIF(#REF!,A1277,#REF!)</f>
        <v>#REF!</v>
      </c>
      <c r="C1277" s="37" t="e">
        <f>SUMIF(#REF!,A1277,#REF!)</f>
        <v>#REF!</v>
      </c>
      <c r="D1277" s="37" t="e">
        <f>SUMIF(#REF!,A1277,#REF!)</f>
        <v>#REF!</v>
      </c>
      <c r="E1277" s="37" t="e">
        <f>SUMIF(#REF!,A1277,#REF!)</f>
        <v>#REF!</v>
      </c>
    </row>
    <row r="1278" spans="1:5" ht="17.100000000000001" customHeight="1" x14ac:dyDescent="0.15">
      <c r="A1278" s="36"/>
      <c r="B1278" s="37" t="e">
        <f>SUMIF(#REF!,A1278,#REF!)</f>
        <v>#REF!</v>
      </c>
      <c r="C1278" s="37" t="e">
        <f>SUMIF(#REF!,A1278,#REF!)</f>
        <v>#REF!</v>
      </c>
      <c r="D1278" s="37" t="e">
        <f>SUMIF(#REF!,A1278,#REF!)</f>
        <v>#REF!</v>
      </c>
      <c r="E1278" s="37" t="e">
        <f>SUMIF(#REF!,A1278,#REF!)</f>
        <v>#REF!</v>
      </c>
    </row>
    <row r="1279" spans="1:5" ht="17.100000000000001" customHeight="1" x14ac:dyDescent="0.15">
      <c r="A1279" s="36"/>
      <c r="B1279" s="37" t="e">
        <f>SUMIF(#REF!,A1279,#REF!)</f>
        <v>#REF!</v>
      </c>
      <c r="C1279" s="37" t="e">
        <f>SUMIF(#REF!,A1279,#REF!)</f>
        <v>#REF!</v>
      </c>
      <c r="D1279" s="37" t="e">
        <f>SUMIF(#REF!,A1279,#REF!)</f>
        <v>#REF!</v>
      </c>
      <c r="E1279" s="37" t="e">
        <f>SUMIF(#REF!,A1279,#REF!)</f>
        <v>#REF!</v>
      </c>
    </row>
    <row r="1280" spans="1:5" ht="17.100000000000001" customHeight="1" x14ac:dyDescent="0.15">
      <c r="A1280" s="36"/>
      <c r="B1280" s="37" t="e">
        <f>SUMIF(#REF!,A1280,#REF!)</f>
        <v>#REF!</v>
      </c>
      <c r="C1280" s="37" t="e">
        <f>SUMIF(#REF!,A1280,#REF!)</f>
        <v>#REF!</v>
      </c>
      <c r="D1280" s="37" t="e">
        <f>SUMIF(#REF!,A1280,#REF!)</f>
        <v>#REF!</v>
      </c>
      <c r="E1280" s="37" t="e">
        <f>SUMIF(#REF!,A1280,#REF!)</f>
        <v>#REF!</v>
      </c>
    </row>
    <row r="1281" spans="1:5" ht="17.100000000000001" customHeight="1" x14ac:dyDescent="0.15">
      <c r="A1281" s="36"/>
      <c r="B1281" s="37" t="e">
        <f>SUMIF(#REF!,A1281,#REF!)</f>
        <v>#REF!</v>
      </c>
      <c r="C1281" s="37" t="e">
        <f>SUMIF(#REF!,A1281,#REF!)</f>
        <v>#REF!</v>
      </c>
      <c r="D1281" s="37" t="e">
        <f>SUMIF(#REF!,A1281,#REF!)</f>
        <v>#REF!</v>
      </c>
      <c r="E1281" s="37" t="e">
        <f>SUMIF(#REF!,A1281,#REF!)</f>
        <v>#REF!</v>
      </c>
    </row>
    <row r="1282" spans="1:5" ht="17.100000000000001" customHeight="1" x14ac:dyDescent="0.15">
      <c r="A1282" s="36"/>
      <c r="B1282" s="37" t="e">
        <f>SUMIF(#REF!,A1282,#REF!)</f>
        <v>#REF!</v>
      </c>
      <c r="C1282" s="37" t="e">
        <f>SUMIF(#REF!,A1282,#REF!)</f>
        <v>#REF!</v>
      </c>
      <c r="D1282" s="37" t="e">
        <f>SUMIF(#REF!,A1282,#REF!)</f>
        <v>#REF!</v>
      </c>
      <c r="E1282" s="37" t="e">
        <f>SUMIF(#REF!,A1282,#REF!)</f>
        <v>#REF!</v>
      </c>
    </row>
    <row r="1283" spans="1:5" ht="17.100000000000001" customHeight="1" x14ac:dyDescent="0.15">
      <c r="A1283" s="36"/>
      <c r="B1283" s="37" t="e">
        <f>SUMIF(#REF!,A1283,#REF!)</f>
        <v>#REF!</v>
      </c>
      <c r="C1283" s="37" t="e">
        <f>SUMIF(#REF!,A1283,#REF!)</f>
        <v>#REF!</v>
      </c>
      <c r="D1283" s="37" t="e">
        <f>SUMIF(#REF!,A1283,#REF!)</f>
        <v>#REF!</v>
      </c>
      <c r="E1283" s="37" t="e">
        <f>SUMIF(#REF!,A1283,#REF!)</f>
        <v>#REF!</v>
      </c>
    </row>
    <row r="1284" spans="1:5" ht="17.100000000000001" customHeight="1" x14ac:dyDescent="0.15">
      <c r="A1284" s="36"/>
      <c r="B1284" s="37" t="e">
        <f>SUMIF(#REF!,A1284,#REF!)</f>
        <v>#REF!</v>
      </c>
      <c r="C1284" s="37" t="e">
        <f>SUMIF(#REF!,A1284,#REF!)</f>
        <v>#REF!</v>
      </c>
      <c r="D1284" s="37" t="e">
        <f>SUMIF(#REF!,A1284,#REF!)</f>
        <v>#REF!</v>
      </c>
      <c r="E1284" s="37" t="e">
        <f>SUMIF(#REF!,A1284,#REF!)</f>
        <v>#REF!</v>
      </c>
    </row>
    <row r="1285" spans="1:5" ht="17.100000000000001" customHeight="1" x14ac:dyDescent="0.15">
      <c r="A1285" s="36"/>
      <c r="B1285" s="37" t="e">
        <f>SUMIF(#REF!,A1285,#REF!)</f>
        <v>#REF!</v>
      </c>
      <c r="C1285" s="37" t="e">
        <f>SUMIF(#REF!,A1285,#REF!)</f>
        <v>#REF!</v>
      </c>
      <c r="D1285" s="37" t="e">
        <f>SUMIF(#REF!,A1285,#REF!)</f>
        <v>#REF!</v>
      </c>
      <c r="E1285" s="37" t="e">
        <f>SUMIF(#REF!,A1285,#REF!)</f>
        <v>#REF!</v>
      </c>
    </row>
    <row r="1286" spans="1:5" ht="17.100000000000001" customHeight="1" x14ac:dyDescent="0.15">
      <c r="A1286" s="36"/>
      <c r="B1286" s="37" t="e">
        <f>SUMIF(#REF!,A1286,#REF!)</f>
        <v>#REF!</v>
      </c>
      <c r="C1286" s="37" t="e">
        <f>SUMIF(#REF!,A1286,#REF!)</f>
        <v>#REF!</v>
      </c>
      <c r="D1286" s="37" t="e">
        <f>SUMIF(#REF!,A1286,#REF!)</f>
        <v>#REF!</v>
      </c>
      <c r="E1286" s="37" t="e">
        <f>SUMIF(#REF!,A1286,#REF!)</f>
        <v>#REF!</v>
      </c>
    </row>
    <row r="1287" spans="1:5" ht="17.100000000000001" customHeight="1" x14ac:dyDescent="0.15">
      <c r="A1287" s="36"/>
      <c r="B1287" s="37" t="e">
        <f>SUMIF(#REF!,A1287,#REF!)</f>
        <v>#REF!</v>
      </c>
      <c r="C1287" s="37" t="e">
        <f>SUMIF(#REF!,A1287,#REF!)</f>
        <v>#REF!</v>
      </c>
      <c r="D1287" s="37" t="e">
        <f>SUMIF(#REF!,A1287,#REF!)</f>
        <v>#REF!</v>
      </c>
      <c r="E1287" s="37" t="e">
        <f>SUMIF(#REF!,A1287,#REF!)</f>
        <v>#REF!</v>
      </c>
    </row>
    <row r="1288" spans="1:5" ht="17.100000000000001" customHeight="1" x14ac:dyDescent="0.15">
      <c r="A1288" s="36"/>
      <c r="B1288" s="37" t="e">
        <f>SUMIF(#REF!,A1288,#REF!)</f>
        <v>#REF!</v>
      </c>
      <c r="C1288" s="37" t="e">
        <f>SUMIF(#REF!,A1288,#REF!)</f>
        <v>#REF!</v>
      </c>
      <c r="D1288" s="37" t="e">
        <f>SUMIF(#REF!,A1288,#REF!)</f>
        <v>#REF!</v>
      </c>
      <c r="E1288" s="37" t="e">
        <f>SUMIF(#REF!,A1288,#REF!)</f>
        <v>#REF!</v>
      </c>
    </row>
    <row r="1289" spans="1:5" ht="17.100000000000001" customHeight="1" x14ac:dyDescent="0.15">
      <c r="A1289" s="36"/>
      <c r="B1289" s="37" t="e">
        <f>SUMIF(#REF!,A1289,#REF!)</f>
        <v>#REF!</v>
      </c>
      <c r="C1289" s="37" t="e">
        <f>SUMIF(#REF!,A1289,#REF!)</f>
        <v>#REF!</v>
      </c>
      <c r="D1289" s="37" t="e">
        <f>SUMIF(#REF!,A1289,#REF!)</f>
        <v>#REF!</v>
      </c>
      <c r="E1289" s="37" t="e">
        <f>SUMIF(#REF!,A1289,#REF!)</f>
        <v>#REF!</v>
      </c>
    </row>
    <row r="1290" spans="1:5" ht="17.100000000000001" customHeight="1" x14ac:dyDescent="0.15">
      <c r="A1290" s="36"/>
      <c r="B1290" s="37" t="e">
        <f>SUMIF(#REF!,A1290,#REF!)</f>
        <v>#REF!</v>
      </c>
      <c r="C1290" s="37" t="e">
        <f>SUMIF(#REF!,A1290,#REF!)</f>
        <v>#REF!</v>
      </c>
      <c r="D1290" s="37" t="e">
        <f>SUMIF(#REF!,A1290,#REF!)</f>
        <v>#REF!</v>
      </c>
      <c r="E1290" s="37" t="e">
        <f>SUMIF(#REF!,A1290,#REF!)</f>
        <v>#REF!</v>
      </c>
    </row>
    <row r="1291" spans="1:5" ht="17.100000000000001" customHeight="1" x14ac:dyDescent="0.15">
      <c r="A1291" s="36"/>
      <c r="B1291" s="37" t="e">
        <f>SUMIF(#REF!,A1291,#REF!)</f>
        <v>#REF!</v>
      </c>
      <c r="C1291" s="37" t="e">
        <f>SUMIF(#REF!,A1291,#REF!)</f>
        <v>#REF!</v>
      </c>
      <c r="D1291" s="37" t="e">
        <f>SUMIF(#REF!,A1291,#REF!)</f>
        <v>#REF!</v>
      </c>
      <c r="E1291" s="37" t="e">
        <f>SUMIF(#REF!,A1291,#REF!)</f>
        <v>#REF!</v>
      </c>
    </row>
    <row r="1292" spans="1:5" ht="17.100000000000001" customHeight="1" x14ac:dyDescent="0.15">
      <c r="A1292" s="36"/>
      <c r="B1292" s="37" t="e">
        <f>SUMIF(#REF!,A1292,#REF!)</f>
        <v>#REF!</v>
      </c>
      <c r="C1292" s="37" t="e">
        <f>SUMIF(#REF!,A1292,#REF!)</f>
        <v>#REF!</v>
      </c>
      <c r="D1292" s="37" t="e">
        <f>SUMIF(#REF!,A1292,#REF!)</f>
        <v>#REF!</v>
      </c>
      <c r="E1292" s="37" t="e">
        <f>SUMIF(#REF!,A1292,#REF!)</f>
        <v>#REF!</v>
      </c>
    </row>
    <row r="1293" spans="1:5" ht="17.100000000000001" customHeight="1" x14ac:dyDescent="0.15">
      <c r="A1293" s="36"/>
      <c r="B1293" s="37" t="e">
        <f>SUMIF(#REF!,A1293,#REF!)</f>
        <v>#REF!</v>
      </c>
      <c r="C1293" s="37" t="e">
        <f>SUMIF(#REF!,A1293,#REF!)</f>
        <v>#REF!</v>
      </c>
      <c r="D1293" s="37" t="e">
        <f>SUMIF(#REF!,A1293,#REF!)</f>
        <v>#REF!</v>
      </c>
      <c r="E1293" s="37" t="e">
        <f>SUMIF(#REF!,A1293,#REF!)</f>
        <v>#REF!</v>
      </c>
    </row>
    <row r="1294" spans="1:5" ht="17.100000000000001" customHeight="1" x14ac:dyDescent="0.15">
      <c r="A1294" s="36"/>
      <c r="B1294" s="37" t="e">
        <f>SUMIF(#REF!,A1294,#REF!)</f>
        <v>#REF!</v>
      </c>
      <c r="C1294" s="37" t="e">
        <f>SUMIF(#REF!,A1294,#REF!)</f>
        <v>#REF!</v>
      </c>
      <c r="D1294" s="37" t="e">
        <f>SUMIF(#REF!,A1294,#REF!)</f>
        <v>#REF!</v>
      </c>
      <c r="E1294" s="37" t="e">
        <f>SUMIF(#REF!,A1294,#REF!)</f>
        <v>#REF!</v>
      </c>
    </row>
    <row r="1295" spans="1:5" ht="17.100000000000001" customHeight="1" x14ac:dyDescent="0.15">
      <c r="A1295" s="36"/>
      <c r="B1295" s="37" t="e">
        <f>SUMIF(#REF!,A1295,#REF!)</f>
        <v>#REF!</v>
      </c>
      <c r="C1295" s="37" t="e">
        <f>SUMIF(#REF!,A1295,#REF!)</f>
        <v>#REF!</v>
      </c>
      <c r="D1295" s="37" t="e">
        <f>SUMIF(#REF!,A1295,#REF!)</f>
        <v>#REF!</v>
      </c>
      <c r="E1295" s="37" t="e">
        <f>SUMIF(#REF!,A1295,#REF!)</f>
        <v>#REF!</v>
      </c>
    </row>
    <row r="1296" spans="1:5" ht="17.100000000000001" customHeight="1" x14ac:dyDescent="0.15">
      <c r="A1296" s="36"/>
      <c r="B1296" s="37" t="e">
        <f>SUMIF(#REF!,A1296,#REF!)</f>
        <v>#REF!</v>
      </c>
      <c r="C1296" s="37" t="e">
        <f>SUMIF(#REF!,A1296,#REF!)</f>
        <v>#REF!</v>
      </c>
      <c r="D1296" s="37" t="e">
        <f>SUMIF(#REF!,A1296,#REF!)</f>
        <v>#REF!</v>
      </c>
      <c r="E1296" s="37" t="e">
        <f>SUMIF(#REF!,A1296,#REF!)</f>
        <v>#REF!</v>
      </c>
    </row>
    <row r="1297" spans="1:5" ht="17.100000000000001" customHeight="1" x14ac:dyDescent="0.15">
      <c r="A1297" s="36"/>
      <c r="B1297" s="37" t="e">
        <f>SUMIF(#REF!,A1297,#REF!)</f>
        <v>#REF!</v>
      </c>
      <c r="C1297" s="37" t="e">
        <f>SUMIF(#REF!,A1297,#REF!)</f>
        <v>#REF!</v>
      </c>
      <c r="D1297" s="37" t="e">
        <f>SUMIF(#REF!,A1297,#REF!)</f>
        <v>#REF!</v>
      </c>
      <c r="E1297" s="37" t="e">
        <f>SUMIF(#REF!,A1297,#REF!)</f>
        <v>#REF!</v>
      </c>
    </row>
    <row r="1298" spans="1:5" ht="17.100000000000001" customHeight="1" x14ac:dyDescent="0.15">
      <c r="A1298" s="36"/>
      <c r="B1298" s="37" t="e">
        <f>SUMIF(#REF!,A1298,#REF!)</f>
        <v>#REF!</v>
      </c>
      <c r="C1298" s="37" t="e">
        <f>SUMIF(#REF!,A1298,#REF!)</f>
        <v>#REF!</v>
      </c>
      <c r="D1298" s="37" t="e">
        <f>SUMIF(#REF!,A1298,#REF!)</f>
        <v>#REF!</v>
      </c>
      <c r="E1298" s="37" t="e">
        <f>SUMIF(#REF!,A1298,#REF!)</f>
        <v>#REF!</v>
      </c>
    </row>
    <row r="1299" spans="1:5" ht="17.100000000000001" customHeight="1" x14ac:dyDescent="0.15">
      <c r="A1299" s="36"/>
      <c r="B1299" s="37" t="e">
        <f>SUMIF(#REF!,A1299,#REF!)</f>
        <v>#REF!</v>
      </c>
      <c r="C1299" s="37" t="e">
        <f>SUMIF(#REF!,A1299,#REF!)</f>
        <v>#REF!</v>
      </c>
      <c r="D1299" s="37" t="e">
        <f>SUMIF(#REF!,A1299,#REF!)</f>
        <v>#REF!</v>
      </c>
      <c r="E1299" s="37" t="e">
        <f>SUMIF(#REF!,A1299,#REF!)</f>
        <v>#REF!</v>
      </c>
    </row>
    <row r="1300" spans="1:5" ht="17.100000000000001" customHeight="1" x14ac:dyDescent="0.15">
      <c r="A1300" s="36"/>
      <c r="B1300" s="37" t="e">
        <f>SUMIF(#REF!,A1300,#REF!)</f>
        <v>#REF!</v>
      </c>
      <c r="C1300" s="37" t="e">
        <f>SUMIF(#REF!,A1300,#REF!)</f>
        <v>#REF!</v>
      </c>
      <c r="D1300" s="37" t="e">
        <f>SUMIF(#REF!,A1300,#REF!)</f>
        <v>#REF!</v>
      </c>
      <c r="E1300" s="37" t="e">
        <f>SUMIF(#REF!,A1300,#REF!)</f>
        <v>#REF!</v>
      </c>
    </row>
    <row r="1301" spans="1:5" ht="17.100000000000001" customHeight="1" x14ac:dyDescent="0.15">
      <c r="A1301" s="36"/>
      <c r="B1301" s="37" t="e">
        <f>SUMIF(#REF!,A1301,#REF!)</f>
        <v>#REF!</v>
      </c>
      <c r="C1301" s="37" t="e">
        <f>SUMIF(#REF!,A1301,#REF!)</f>
        <v>#REF!</v>
      </c>
      <c r="D1301" s="37" t="e">
        <f>SUMIF(#REF!,A1301,#REF!)</f>
        <v>#REF!</v>
      </c>
      <c r="E1301" s="37" t="e">
        <f>SUMIF(#REF!,A1301,#REF!)</f>
        <v>#REF!</v>
      </c>
    </row>
    <row r="1302" spans="1:5" ht="17.100000000000001" customHeight="1" x14ac:dyDescent="0.15">
      <c r="A1302" s="36"/>
      <c r="B1302" s="37" t="e">
        <f>SUMIF(#REF!,A1302,#REF!)</f>
        <v>#REF!</v>
      </c>
      <c r="C1302" s="37" t="e">
        <f>SUMIF(#REF!,A1302,#REF!)</f>
        <v>#REF!</v>
      </c>
      <c r="D1302" s="37" t="e">
        <f>SUMIF(#REF!,A1302,#REF!)</f>
        <v>#REF!</v>
      </c>
      <c r="E1302" s="37" t="e">
        <f>SUMIF(#REF!,A1302,#REF!)</f>
        <v>#REF!</v>
      </c>
    </row>
    <row r="1303" spans="1:5" ht="17.100000000000001" customHeight="1" x14ac:dyDescent="0.15">
      <c r="A1303" s="36"/>
      <c r="B1303" s="37" t="e">
        <f>SUMIF(#REF!,A1303,#REF!)</f>
        <v>#REF!</v>
      </c>
      <c r="C1303" s="37" t="e">
        <f>SUMIF(#REF!,A1303,#REF!)</f>
        <v>#REF!</v>
      </c>
      <c r="D1303" s="37" t="e">
        <f>SUMIF(#REF!,A1303,#REF!)</f>
        <v>#REF!</v>
      </c>
      <c r="E1303" s="37" t="e">
        <f>SUMIF(#REF!,A1303,#REF!)</f>
        <v>#REF!</v>
      </c>
    </row>
    <row r="1304" spans="1:5" ht="17.100000000000001" customHeight="1" x14ac:dyDescent="0.15">
      <c r="A1304" s="36"/>
      <c r="B1304" s="37" t="e">
        <f>SUMIF(#REF!,A1304,#REF!)</f>
        <v>#REF!</v>
      </c>
      <c r="C1304" s="37" t="e">
        <f>SUMIF(#REF!,A1304,#REF!)</f>
        <v>#REF!</v>
      </c>
      <c r="D1304" s="37" t="e">
        <f>SUMIF(#REF!,A1304,#REF!)</f>
        <v>#REF!</v>
      </c>
      <c r="E1304" s="37" t="e">
        <f>SUMIF(#REF!,A1304,#REF!)</f>
        <v>#REF!</v>
      </c>
    </row>
    <row r="1305" spans="1:5" ht="17.100000000000001" customHeight="1" x14ac:dyDescent="0.15">
      <c r="A1305" s="36"/>
      <c r="B1305" s="37" t="e">
        <f>SUMIF(#REF!,A1305,#REF!)</f>
        <v>#REF!</v>
      </c>
      <c r="C1305" s="37" t="e">
        <f>SUMIF(#REF!,A1305,#REF!)</f>
        <v>#REF!</v>
      </c>
      <c r="D1305" s="37" t="e">
        <f>SUMIF(#REF!,A1305,#REF!)</f>
        <v>#REF!</v>
      </c>
      <c r="E1305" s="37" t="e">
        <f>SUMIF(#REF!,A1305,#REF!)</f>
        <v>#REF!</v>
      </c>
    </row>
    <row r="1306" spans="1:5" ht="17.100000000000001" customHeight="1" x14ac:dyDescent="0.15">
      <c r="A1306" s="36"/>
      <c r="B1306" s="37" t="e">
        <f>SUMIF(#REF!,A1306,#REF!)</f>
        <v>#REF!</v>
      </c>
      <c r="C1306" s="37" t="e">
        <f>SUMIF(#REF!,A1306,#REF!)</f>
        <v>#REF!</v>
      </c>
      <c r="D1306" s="37" t="e">
        <f>SUMIF(#REF!,A1306,#REF!)</f>
        <v>#REF!</v>
      </c>
      <c r="E1306" s="37" t="e">
        <f>SUMIF(#REF!,A1306,#REF!)</f>
        <v>#REF!</v>
      </c>
    </row>
    <row r="1307" spans="1:5" ht="17.100000000000001" customHeight="1" x14ac:dyDescent="0.15">
      <c r="A1307" s="36"/>
      <c r="B1307" s="37" t="e">
        <f>SUMIF(#REF!,A1307,#REF!)</f>
        <v>#REF!</v>
      </c>
      <c r="C1307" s="37" t="e">
        <f>SUMIF(#REF!,A1307,#REF!)</f>
        <v>#REF!</v>
      </c>
      <c r="D1307" s="37" t="e">
        <f>SUMIF(#REF!,A1307,#REF!)</f>
        <v>#REF!</v>
      </c>
      <c r="E1307" s="37" t="e">
        <f>SUMIF(#REF!,A1307,#REF!)</f>
        <v>#REF!</v>
      </c>
    </row>
    <row r="1308" spans="1:5" ht="17.100000000000001" customHeight="1" x14ac:dyDescent="0.15">
      <c r="A1308" s="36"/>
      <c r="B1308" s="37" t="e">
        <f>SUMIF(#REF!,A1308,#REF!)</f>
        <v>#REF!</v>
      </c>
      <c r="C1308" s="37" t="e">
        <f>SUMIF(#REF!,A1308,#REF!)</f>
        <v>#REF!</v>
      </c>
      <c r="D1308" s="37" t="e">
        <f>SUMIF(#REF!,A1308,#REF!)</f>
        <v>#REF!</v>
      </c>
      <c r="E1308" s="37" t="e">
        <f>SUMIF(#REF!,A1308,#REF!)</f>
        <v>#REF!</v>
      </c>
    </row>
    <row r="1309" spans="1:5" ht="17.100000000000001" customHeight="1" x14ac:dyDescent="0.15">
      <c r="A1309" s="36"/>
      <c r="B1309" s="37" t="e">
        <f>SUMIF(#REF!,A1309,#REF!)</f>
        <v>#REF!</v>
      </c>
      <c r="C1309" s="37" t="e">
        <f>SUMIF(#REF!,A1309,#REF!)</f>
        <v>#REF!</v>
      </c>
      <c r="D1309" s="37" t="e">
        <f>SUMIF(#REF!,A1309,#REF!)</f>
        <v>#REF!</v>
      </c>
      <c r="E1309" s="37" t="e">
        <f>SUMIF(#REF!,A1309,#REF!)</f>
        <v>#REF!</v>
      </c>
    </row>
    <row r="1310" spans="1:5" ht="17.100000000000001" customHeight="1" x14ac:dyDescent="0.15">
      <c r="A1310" s="36"/>
      <c r="B1310" s="37" t="e">
        <f>SUMIF(#REF!,A1310,#REF!)</f>
        <v>#REF!</v>
      </c>
      <c r="C1310" s="37" t="e">
        <f>SUMIF(#REF!,A1310,#REF!)</f>
        <v>#REF!</v>
      </c>
      <c r="D1310" s="37" t="e">
        <f>SUMIF(#REF!,A1310,#REF!)</f>
        <v>#REF!</v>
      </c>
      <c r="E1310" s="37" t="e">
        <f>SUMIF(#REF!,A1310,#REF!)</f>
        <v>#REF!</v>
      </c>
    </row>
    <row r="1311" spans="1:5" ht="17.100000000000001" customHeight="1" x14ac:dyDescent="0.15">
      <c r="A1311" s="36"/>
      <c r="B1311" s="37" t="e">
        <f>SUMIF(#REF!,A1311,#REF!)</f>
        <v>#REF!</v>
      </c>
      <c r="C1311" s="37" t="e">
        <f>SUMIF(#REF!,A1311,#REF!)</f>
        <v>#REF!</v>
      </c>
      <c r="D1311" s="37" t="e">
        <f>SUMIF(#REF!,A1311,#REF!)</f>
        <v>#REF!</v>
      </c>
      <c r="E1311" s="37" t="e">
        <f>SUMIF(#REF!,A1311,#REF!)</f>
        <v>#REF!</v>
      </c>
    </row>
    <row r="1312" spans="1:5" ht="17.100000000000001" customHeight="1" x14ac:dyDescent="0.15">
      <c r="A1312" s="36"/>
      <c r="B1312" s="37" t="e">
        <f>SUMIF(#REF!,A1312,#REF!)</f>
        <v>#REF!</v>
      </c>
      <c r="C1312" s="37" t="e">
        <f>SUMIF(#REF!,A1312,#REF!)</f>
        <v>#REF!</v>
      </c>
      <c r="D1312" s="37" t="e">
        <f>SUMIF(#REF!,A1312,#REF!)</f>
        <v>#REF!</v>
      </c>
      <c r="E1312" s="37" t="e">
        <f>SUMIF(#REF!,A1312,#REF!)</f>
        <v>#REF!</v>
      </c>
    </row>
    <row r="1313" spans="1:5" ht="17.100000000000001" customHeight="1" x14ac:dyDescent="0.15">
      <c r="A1313" s="36"/>
      <c r="B1313" s="37" t="e">
        <f>SUMIF(#REF!,A1313,#REF!)</f>
        <v>#REF!</v>
      </c>
      <c r="C1313" s="37" t="e">
        <f>SUMIF(#REF!,A1313,#REF!)</f>
        <v>#REF!</v>
      </c>
      <c r="D1313" s="37" t="e">
        <f>SUMIF(#REF!,A1313,#REF!)</f>
        <v>#REF!</v>
      </c>
      <c r="E1313" s="37" t="e">
        <f>SUMIF(#REF!,A1313,#REF!)</f>
        <v>#REF!</v>
      </c>
    </row>
    <row r="1314" spans="1:5" ht="17.100000000000001" customHeight="1" x14ac:dyDescent="0.15">
      <c r="A1314" s="36"/>
      <c r="B1314" s="37" t="e">
        <f>SUMIF(#REF!,A1314,#REF!)</f>
        <v>#REF!</v>
      </c>
      <c r="C1314" s="37" t="e">
        <f>SUMIF(#REF!,A1314,#REF!)</f>
        <v>#REF!</v>
      </c>
      <c r="D1314" s="37" t="e">
        <f>SUMIF(#REF!,A1314,#REF!)</f>
        <v>#REF!</v>
      </c>
      <c r="E1314" s="37" t="e">
        <f>SUMIF(#REF!,A1314,#REF!)</f>
        <v>#REF!</v>
      </c>
    </row>
    <row r="1315" spans="1:5" ht="17.100000000000001" customHeight="1" x14ac:dyDescent="0.15">
      <c r="A1315" s="36"/>
      <c r="B1315" s="37" t="e">
        <f>SUMIF(#REF!,A1315,#REF!)</f>
        <v>#REF!</v>
      </c>
      <c r="C1315" s="37" t="e">
        <f>SUMIF(#REF!,A1315,#REF!)</f>
        <v>#REF!</v>
      </c>
      <c r="D1315" s="37" t="e">
        <f>SUMIF(#REF!,A1315,#REF!)</f>
        <v>#REF!</v>
      </c>
      <c r="E1315" s="37" t="e">
        <f>SUMIF(#REF!,A1315,#REF!)</f>
        <v>#REF!</v>
      </c>
    </row>
    <row r="1316" spans="1:5" ht="17.100000000000001" customHeight="1" x14ac:dyDescent="0.15">
      <c r="A1316" s="36"/>
      <c r="B1316" s="37" t="e">
        <f>SUMIF(#REF!,A1316,#REF!)</f>
        <v>#REF!</v>
      </c>
      <c r="C1316" s="37" t="e">
        <f>SUMIF(#REF!,A1316,#REF!)</f>
        <v>#REF!</v>
      </c>
      <c r="D1316" s="37" t="e">
        <f>SUMIF(#REF!,A1316,#REF!)</f>
        <v>#REF!</v>
      </c>
      <c r="E1316" s="37" t="e">
        <f>SUMIF(#REF!,A1316,#REF!)</f>
        <v>#REF!</v>
      </c>
    </row>
    <row r="1317" spans="1:5" ht="17.100000000000001" customHeight="1" x14ac:dyDescent="0.15">
      <c r="A1317" s="36"/>
      <c r="B1317" s="37" t="e">
        <f>SUMIF(#REF!,A1317,#REF!)</f>
        <v>#REF!</v>
      </c>
      <c r="C1317" s="37" t="e">
        <f>SUMIF(#REF!,A1317,#REF!)</f>
        <v>#REF!</v>
      </c>
      <c r="D1317" s="37" t="e">
        <f>SUMIF(#REF!,A1317,#REF!)</f>
        <v>#REF!</v>
      </c>
      <c r="E1317" s="37" t="e">
        <f>SUMIF(#REF!,A1317,#REF!)</f>
        <v>#REF!</v>
      </c>
    </row>
    <row r="1318" spans="1:5" ht="17.100000000000001" customHeight="1" x14ac:dyDescent="0.15">
      <c r="A1318" s="36"/>
      <c r="B1318" s="37" t="e">
        <f>SUMIF(#REF!,A1318,#REF!)</f>
        <v>#REF!</v>
      </c>
      <c r="C1318" s="37" t="e">
        <f>SUMIF(#REF!,A1318,#REF!)</f>
        <v>#REF!</v>
      </c>
      <c r="D1318" s="37" t="e">
        <f>SUMIF(#REF!,A1318,#REF!)</f>
        <v>#REF!</v>
      </c>
      <c r="E1318" s="37" t="e">
        <f>SUMIF(#REF!,A1318,#REF!)</f>
        <v>#REF!</v>
      </c>
    </row>
    <row r="1319" spans="1:5" ht="17.100000000000001" customHeight="1" x14ac:dyDescent="0.15">
      <c r="A1319" s="36"/>
      <c r="B1319" s="37" t="e">
        <f>SUMIF(#REF!,A1319,#REF!)</f>
        <v>#REF!</v>
      </c>
      <c r="C1319" s="37" t="e">
        <f>SUMIF(#REF!,A1319,#REF!)</f>
        <v>#REF!</v>
      </c>
      <c r="D1319" s="37" t="e">
        <f>SUMIF(#REF!,A1319,#REF!)</f>
        <v>#REF!</v>
      </c>
      <c r="E1319" s="37" t="e">
        <f>SUMIF(#REF!,A1319,#REF!)</f>
        <v>#REF!</v>
      </c>
    </row>
    <row r="1320" spans="1:5" ht="17.100000000000001" customHeight="1" x14ac:dyDescent="0.15">
      <c r="A1320" s="36"/>
      <c r="B1320" s="37" t="e">
        <f>SUMIF(#REF!,A1320,#REF!)</f>
        <v>#REF!</v>
      </c>
      <c r="C1320" s="37" t="e">
        <f>SUMIF(#REF!,A1320,#REF!)</f>
        <v>#REF!</v>
      </c>
      <c r="D1320" s="37" t="e">
        <f>SUMIF(#REF!,A1320,#REF!)</f>
        <v>#REF!</v>
      </c>
      <c r="E1320" s="37" t="e">
        <f>SUMIF(#REF!,A1320,#REF!)</f>
        <v>#REF!</v>
      </c>
    </row>
    <row r="1321" spans="1:5" ht="17.100000000000001" customHeight="1" x14ac:dyDescent="0.15">
      <c r="A1321" s="36"/>
      <c r="B1321" s="37" t="e">
        <f>SUMIF(#REF!,A1321,#REF!)</f>
        <v>#REF!</v>
      </c>
      <c r="C1321" s="37" t="e">
        <f>SUMIF(#REF!,A1321,#REF!)</f>
        <v>#REF!</v>
      </c>
      <c r="D1321" s="37" t="e">
        <f>SUMIF(#REF!,A1321,#REF!)</f>
        <v>#REF!</v>
      </c>
      <c r="E1321" s="37" t="e">
        <f>SUMIF(#REF!,A1321,#REF!)</f>
        <v>#REF!</v>
      </c>
    </row>
    <row r="1322" spans="1:5" ht="17.100000000000001" customHeight="1" x14ac:dyDescent="0.15">
      <c r="A1322" s="36"/>
      <c r="B1322" s="37" t="e">
        <f>SUMIF(#REF!,A1322,#REF!)</f>
        <v>#REF!</v>
      </c>
      <c r="C1322" s="37" t="e">
        <f>SUMIF(#REF!,A1322,#REF!)</f>
        <v>#REF!</v>
      </c>
      <c r="D1322" s="37" t="e">
        <f>SUMIF(#REF!,A1322,#REF!)</f>
        <v>#REF!</v>
      </c>
      <c r="E1322" s="37" t="e">
        <f>SUMIF(#REF!,A1322,#REF!)</f>
        <v>#REF!</v>
      </c>
    </row>
    <row r="1323" spans="1:5" ht="17.100000000000001" customHeight="1" x14ac:dyDescent="0.15">
      <c r="A1323" s="36"/>
      <c r="B1323" s="37" t="e">
        <f>SUMIF(#REF!,A1323,#REF!)</f>
        <v>#REF!</v>
      </c>
      <c r="C1323" s="37" t="e">
        <f>SUMIF(#REF!,A1323,#REF!)</f>
        <v>#REF!</v>
      </c>
      <c r="D1323" s="37" t="e">
        <f>SUMIF(#REF!,A1323,#REF!)</f>
        <v>#REF!</v>
      </c>
      <c r="E1323" s="37" t="e">
        <f>SUMIF(#REF!,A1323,#REF!)</f>
        <v>#REF!</v>
      </c>
    </row>
    <row r="1324" spans="1:5" ht="17.100000000000001" customHeight="1" x14ac:dyDescent="0.15">
      <c r="A1324" s="36"/>
      <c r="B1324" s="37" t="e">
        <f>SUMIF(#REF!,A1324,#REF!)</f>
        <v>#REF!</v>
      </c>
      <c r="C1324" s="37" t="e">
        <f>SUMIF(#REF!,A1324,#REF!)</f>
        <v>#REF!</v>
      </c>
      <c r="D1324" s="37" t="e">
        <f>SUMIF(#REF!,A1324,#REF!)</f>
        <v>#REF!</v>
      </c>
      <c r="E1324" s="37" t="e">
        <f>SUMIF(#REF!,A1324,#REF!)</f>
        <v>#REF!</v>
      </c>
    </row>
    <row r="1325" spans="1:5" ht="17.100000000000001" customHeight="1" x14ac:dyDescent="0.15">
      <c r="A1325" s="36"/>
      <c r="B1325" s="37" t="e">
        <f>SUMIF(#REF!,A1325,#REF!)</f>
        <v>#REF!</v>
      </c>
      <c r="C1325" s="37" t="e">
        <f>SUMIF(#REF!,A1325,#REF!)</f>
        <v>#REF!</v>
      </c>
      <c r="D1325" s="37" t="e">
        <f>SUMIF(#REF!,A1325,#REF!)</f>
        <v>#REF!</v>
      </c>
      <c r="E1325" s="37" t="e">
        <f>SUMIF(#REF!,A1325,#REF!)</f>
        <v>#REF!</v>
      </c>
    </row>
    <row r="1326" spans="1:5" ht="17.100000000000001" customHeight="1" x14ac:dyDescent="0.15">
      <c r="A1326" s="36"/>
      <c r="B1326" s="37" t="e">
        <f>SUMIF(#REF!,A1326,#REF!)</f>
        <v>#REF!</v>
      </c>
      <c r="C1326" s="37" t="e">
        <f>SUMIF(#REF!,A1326,#REF!)</f>
        <v>#REF!</v>
      </c>
      <c r="D1326" s="37" t="e">
        <f>SUMIF(#REF!,A1326,#REF!)</f>
        <v>#REF!</v>
      </c>
      <c r="E1326" s="37" t="e">
        <f>SUMIF(#REF!,A1326,#REF!)</f>
        <v>#REF!</v>
      </c>
    </row>
    <row r="1327" spans="1:5" ht="17.100000000000001" customHeight="1" x14ac:dyDescent="0.15">
      <c r="A1327" s="36"/>
      <c r="B1327" s="37" t="e">
        <f>SUMIF(#REF!,A1327,#REF!)</f>
        <v>#REF!</v>
      </c>
      <c r="C1327" s="37" t="e">
        <f>SUMIF(#REF!,A1327,#REF!)</f>
        <v>#REF!</v>
      </c>
      <c r="D1327" s="37" t="e">
        <f>SUMIF(#REF!,A1327,#REF!)</f>
        <v>#REF!</v>
      </c>
      <c r="E1327" s="37" t="e">
        <f>SUMIF(#REF!,A1327,#REF!)</f>
        <v>#REF!</v>
      </c>
    </row>
    <row r="1328" spans="1:5" ht="17.100000000000001" customHeight="1" x14ac:dyDescent="0.15">
      <c r="A1328" s="36"/>
      <c r="B1328" s="37" t="e">
        <f>SUMIF(#REF!,A1328,#REF!)</f>
        <v>#REF!</v>
      </c>
      <c r="C1328" s="37" t="e">
        <f>SUMIF(#REF!,A1328,#REF!)</f>
        <v>#REF!</v>
      </c>
      <c r="D1328" s="37" t="e">
        <f>SUMIF(#REF!,A1328,#REF!)</f>
        <v>#REF!</v>
      </c>
      <c r="E1328" s="37" t="e">
        <f>SUMIF(#REF!,A1328,#REF!)</f>
        <v>#REF!</v>
      </c>
    </row>
    <row r="1329" spans="1:5" ht="17.100000000000001" customHeight="1" x14ac:dyDescent="0.15">
      <c r="A1329" s="36"/>
      <c r="B1329" s="37" t="e">
        <f>SUMIF(#REF!,A1329,#REF!)</f>
        <v>#REF!</v>
      </c>
      <c r="C1329" s="37" t="e">
        <f>SUMIF(#REF!,A1329,#REF!)</f>
        <v>#REF!</v>
      </c>
      <c r="D1329" s="37" t="e">
        <f>SUMIF(#REF!,A1329,#REF!)</f>
        <v>#REF!</v>
      </c>
      <c r="E1329" s="37" t="e">
        <f>SUMIF(#REF!,A1329,#REF!)</f>
        <v>#REF!</v>
      </c>
    </row>
    <row r="1330" spans="1:5" ht="17.100000000000001" customHeight="1" x14ac:dyDescent="0.15">
      <c r="A1330" s="36"/>
      <c r="B1330" s="37" t="e">
        <f>SUMIF(#REF!,A1330,#REF!)</f>
        <v>#REF!</v>
      </c>
      <c r="C1330" s="37" t="e">
        <f>SUMIF(#REF!,A1330,#REF!)</f>
        <v>#REF!</v>
      </c>
      <c r="D1330" s="37" t="e">
        <f>SUMIF(#REF!,A1330,#REF!)</f>
        <v>#REF!</v>
      </c>
      <c r="E1330" s="37" t="e">
        <f>SUMIF(#REF!,A1330,#REF!)</f>
        <v>#REF!</v>
      </c>
    </row>
    <row r="1331" spans="1:5" ht="17.100000000000001" customHeight="1" x14ac:dyDescent="0.15">
      <c r="A1331" s="36"/>
      <c r="B1331" s="37" t="e">
        <f>SUMIF(#REF!,A1331,#REF!)</f>
        <v>#REF!</v>
      </c>
      <c r="C1331" s="37" t="e">
        <f>SUMIF(#REF!,A1331,#REF!)</f>
        <v>#REF!</v>
      </c>
      <c r="D1331" s="37" t="e">
        <f>SUMIF(#REF!,A1331,#REF!)</f>
        <v>#REF!</v>
      </c>
      <c r="E1331" s="37" t="e">
        <f>SUMIF(#REF!,A1331,#REF!)</f>
        <v>#REF!</v>
      </c>
    </row>
    <row r="1332" spans="1:5" ht="17.100000000000001" customHeight="1" x14ac:dyDescent="0.15">
      <c r="A1332" s="36"/>
      <c r="B1332" s="37" t="e">
        <f>SUMIF(#REF!,A1332,#REF!)</f>
        <v>#REF!</v>
      </c>
      <c r="C1332" s="37" t="e">
        <f>SUMIF(#REF!,A1332,#REF!)</f>
        <v>#REF!</v>
      </c>
      <c r="D1332" s="37" t="e">
        <f>SUMIF(#REF!,A1332,#REF!)</f>
        <v>#REF!</v>
      </c>
      <c r="E1332" s="37" t="e">
        <f>SUMIF(#REF!,A1332,#REF!)</f>
        <v>#REF!</v>
      </c>
    </row>
    <row r="1333" spans="1:5" ht="17.100000000000001" customHeight="1" x14ac:dyDescent="0.15">
      <c r="A1333" s="36"/>
      <c r="B1333" s="37" t="e">
        <f>SUMIF(#REF!,A1333,#REF!)</f>
        <v>#REF!</v>
      </c>
      <c r="C1333" s="37" t="e">
        <f>SUMIF(#REF!,A1333,#REF!)</f>
        <v>#REF!</v>
      </c>
      <c r="D1333" s="37" t="e">
        <f>SUMIF(#REF!,A1333,#REF!)</f>
        <v>#REF!</v>
      </c>
      <c r="E1333" s="37" t="e">
        <f>SUMIF(#REF!,A1333,#REF!)</f>
        <v>#REF!</v>
      </c>
    </row>
    <row r="1334" spans="1:5" ht="17.100000000000001" customHeight="1" x14ac:dyDescent="0.15">
      <c r="A1334" s="36"/>
      <c r="B1334" s="37" t="e">
        <f>SUMIF(#REF!,A1334,#REF!)</f>
        <v>#REF!</v>
      </c>
      <c r="C1334" s="37" t="e">
        <f>SUMIF(#REF!,A1334,#REF!)</f>
        <v>#REF!</v>
      </c>
      <c r="D1334" s="37" t="e">
        <f>SUMIF(#REF!,A1334,#REF!)</f>
        <v>#REF!</v>
      </c>
      <c r="E1334" s="37" t="e">
        <f>SUMIF(#REF!,A1334,#REF!)</f>
        <v>#REF!</v>
      </c>
    </row>
    <row r="1335" spans="1:5" ht="17.100000000000001" customHeight="1" x14ac:dyDescent="0.15">
      <c r="A1335" s="36"/>
      <c r="B1335" s="37" t="e">
        <f>SUMIF(#REF!,A1335,#REF!)</f>
        <v>#REF!</v>
      </c>
      <c r="C1335" s="37" t="e">
        <f>SUMIF(#REF!,A1335,#REF!)</f>
        <v>#REF!</v>
      </c>
      <c r="D1335" s="37" t="e">
        <f>SUMIF(#REF!,A1335,#REF!)</f>
        <v>#REF!</v>
      </c>
      <c r="E1335" s="37" t="e">
        <f>SUMIF(#REF!,A1335,#REF!)</f>
        <v>#REF!</v>
      </c>
    </row>
    <row r="1336" spans="1:5" ht="17.100000000000001" customHeight="1" x14ac:dyDescent="0.15">
      <c r="A1336" s="36"/>
      <c r="B1336" s="37" t="e">
        <f>SUMIF(#REF!,A1336,#REF!)</f>
        <v>#REF!</v>
      </c>
      <c r="C1336" s="37" t="e">
        <f>SUMIF(#REF!,A1336,#REF!)</f>
        <v>#REF!</v>
      </c>
      <c r="D1336" s="37" t="e">
        <f>SUMIF(#REF!,A1336,#REF!)</f>
        <v>#REF!</v>
      </c>
      <c r="E1336" s="37" t="e">
        <f>SUMIF(#REF!,A1336,#REF!)</f>
        <v>#REF!</v>
      </c>
    </row>
    <row r="1337" spans="1:5" ht="17.100000000000001" customHeight="1" x14ac:dyDescent="0.15">
      <c r="A1337" s="36"/>
      <c r="B1337" s="37" t="e">
        <f>SUMIF(#REF!,A1337,#REF!)</f>
        <v>#REF!</v>
      </c>
      <c r="C1337" s="37" t="e">
        <f>SUMIF(#REF!,A1337,#REF!)</f>
        <v>#REF!</v>
      </c>
      <c r="D1337" s="37" t="e">
        <f>SUMIF(#REF!,A1337,#REF!)</f>
        <v>#REF!</v>
      </c>
      <c r="E1337" s="37" t="e">
        <f>SUMIF(#REF!,A1337,#REF!)</f>
        <v>#REF!</v>
      </c>
    </row>
    <row r="1338" spans="1:5" ht="17.100000000000001" customHeight="1" x14ac:dyDescent="0.15">
      <c r="A1338" s="36"/>
      <c r="B1338" s="37" t="e">
        <f>SUMIF(#REF!,A1338,#REF!)</f>
        <v>#REF!</v>
      </c>
      <c r="C1338" s="37" t="e">
        <f>SUMIF(#REF!,A1338,#REF!)</f>
        <v>#REF!</v>
      </c>
      <c r="D1338" s="37" t="e">
        <f>SUMIF(#REF!,A1338,#REF!)</f>
        <v>#REF!</v>
      </c>
      <c r="E1338" s="37" t="e">
        <f>SUMIF(#REF!,A1338,#REF!)</f>
        <v>#REF!</v>
      </c>
    </row>
    <row r="1339" spans="1:5" ht="17.100000000000001" customHeight="1" x14ac:dyDescent="0.15">
      <c r="A1339" s="36"/>
      <c r="B1339" s="37" t="e">
        <f>SUMIF(#REF!,A1339,#REF!)</f>
        <v>#REF!</v>
      </c>
      <c r="C1339" s="37" t="e">
        <f>SUMIF(#REF!,A1339,#REF!)</f>
        <v>#REF!</v>
      </c>
      <c r="D1339" s="37" t="e">
        <f>SUMIF(#REF!,A1339,#REF!)</f>
        <v>#REF!</v>
      </c>
      <c r="E1339" s="37" t="e">
        <f>SUMIF(#REF!,A1339,#REF!)</f>
        <v>#REF!</v>
      </c>
    </row>
    <row r="1340" spans="1:5" ht="17.100000000000001" customHeight="1" x14ac:dyDescent="0.15">
      <c r="A1340" s="36"/>
      <c r="B1340" s="37" t="e">
        <f>SUMIF(#REF!,A1340,#REF!)</f>
        <v>#REF!</v>
      </c>
      <c r="C1340" s="37" t="e">
        <f>SUMIF(#REF!,A1340,#REF!)</f>
        <v>#REF!</v>
      </c>
      <c r="D1340" s="37" t="e">
        <f>SUMIF(#REF!,A1340,#REF!)</f>
        <v>#REF!</v>
      </c>
      <c r="E1340" s="37" t="e">
        <f>SUMIF(#REF!,A1340,#REF!)</f>
        <v>#REF!</v>
      </c>
    </row>
    <row r="1341" spans="1:5" ht="17.100000000000001" customHeight="1" x14ac:dyDescent="0.15">
      <c r="A1341" s="36"/>
      <c r="B1341" s="37" t="e">
        <f>SUMIF(#REF!,A1341,#REF!)</f>
        <v>#REF!</v>
      </c>
      <c r="C1341" s="37" t="e">
        <f>SUMIF(#REF!,A1341,#REF!)</f>
        <v>#REF!</v>
      </c>
      <c r="D1341" s="37" t="e">
        <f>SUMIF(#REF!,A1341,#REF!)</f>
        <v>#REF!</v>
      </c>
      <c r="E1341" s="37" t="e">
        <f>SUMIF(#REF!,A1341,#REF!)</f>
        <v>#REF!</v>
      </c>
    </row>
    <row r="1342" spans="1:5" ht="17.100000000000001" customHeight="1" x14ac:dyDescent="0.15">
      <c r="A1342" s="36"/>
      <c r="B1342" s="37" t="e">
        <f>SUMIF(#REF!,A1342,#REF!)</f>
        <v>#REF!</v>
      </c>
      <c r="C1342" s="37" t="e">
        <f>SUMIF(#REF!,A1342,#REF!)</f>
        <v>#REF!</v>
      </c>
      <c r="D1342" s="37" t="e">
        <f>SUMIF(#REF!,A1342,#REF!)</f>
        <v>#REF!</v>
      </c>
      <c r="E1342" s="37" t="e">
        <f>SUMIF(#REF!,A1342,#REF!)</f>
        <v>#REF!</v>
      </c>
    </row>
    <row r="1343" spans="1:5" ht="17.100000000000001" customHeight="1" x14ac:dyDescent="0.15">
      <c r="A1343" s="36"/>
      <c r="B1343" s="37" t="e">
        <f>SUMIF(#REF!,A1343,#REF!)</f>
        <v>#REF!</v>
      </c>
      <c r="C1343" s="37" t="e">
        <f>SUMIF(#REF!,A1343,#REF!)</f>
        <v>#REF!</v>
      </c>
      <c r="D1343" s="37" t="e">
        <f>SUMIF(#REF!,A1343,#REF!)</f>
        <v>#REF!</v>
      </c>
      <c r="E1343" s="37" t="e">
        <f>SUMIF(#REF!,A1343,#REF!)</f>
        <v>#REF!</v>
      </c>
    </row>
    <row r="1344" spans="1:5" ht="17.100000000000001" customHeight="1" x14ac:dyDescent="0.15">
      <c r="A1344" s="36"/>
      <c r="B1344" s="37" t="e">
        <f>SUMIF(#REF!,A1344,#REF!)</f>
        <v>#REF!</v>
      </c>
      <c r="C1344" s="37" t="e">
        <f>SUMIF(#REF!,A1344,#REF!)</f>
        <v>#REF!</v>
      </c>
      <c r="D1344" s="37" t="e">
        <f>SUMIF(#REF!,A1344,#REF!)</f>
        <v>#REF!</v>
      </c>
      <c r="E1344" s="37" t="e">
        <f>SUMIF(#REF!,A1344,#REF!)</f>
        <v>#REF!</v>
      </c>
    </row>
    <row r="1345" spans="1:5" ht="17.100000000000001" customHeight="1" x14ac:dyDescent="0.15">
      <c r="A1345" s="36"/>
      <c r="B1345" s="37" t="e">
        <f>SUMIF(#REF!,A1345,#REF!)</f>
        <v>#REF!</v>
      </c>
      <c r="C1345" s="37" t="e">
        <f>SUMIF(#REF!,A1345,#REF!)</f>
        <v>#REF!</v>
      </c>
      <c r="D1345" s="37" t="e">
        <f>SUMIF(#REF!,A1345,#REF!)</f>
        <v>#REF!</v>
      </c>
      <c r="E1345" s="37" t="e">
        <f>SUMIF(#REF!,A1345,#REF!)</f>
        <v>#REF!</v>
      </c>
    </row>
    <row r="1346" spans="1:5" ht="17.100000000000001" customHeight="1" x14ac:dyDescent="0.15">
      <c r="A1346" s="36"/>
      <c r="B1346" s="37" t="e">
        <f>SUMIF(#REF!,A1346,#REF!)</f>
        <v>#REF!</v>
      </c>
      <c r="C1346" s="37" t="e">
        <f>SUMIF(#REF!,A1346,#REF!)</f>
        <v>#REF!</v>
      </c>
      <c r="D1346" s="37" t="e">
        <f>SUMIF(#REF!,A1346,#REF!)</f>
        <v>#REF!</v>
      </c>
      <c r="E1346" s="37" t="e">
        <f>SUMIF(#REF!,A1346,#REF!)</f>
        <v>#REF!</v>
      </c>
    </row>
    <row r="1347" spans="1:5" ht="17.100000000000001" customHeight="1" x14ac:dyDescent="0.15">
      <c r="A1347" s="36"/>
      <c r="B1347" s="37" t="e">
        <f>SUMIF(#REF!,A1347,#REF!)</f>
        <v>#REF!</v>
      </c>
      <c r="C1347" s="37" t="e">
        <f>SUMIF(#REF!,A1347,#REF!)</f>
        <v>#REF!</v>
      </c>
      <c r="D1347" s="37" t="e">
        <f>SUMIF(#REF!,A1347,#REF!)</f>
        <v>#REF!</v>
      </c>
      <c r="E1347" s="37" t="e">
        <f>SUMIF(#REF!,A1347,#REF!)</f>
        <v>#REF!</v>
      </c>
    </row>
    <row r="1348" spans="1:5" ht="17.100000000000001" customHeight="1" x14ac:dyDescent="0.15">
      <c r="A1348" s="36"/>
      <c r="B1348" s="37" t="e">
        <f>SUMIF(#REF!,A1348,#REF!)</f>
        <v>#REF!</v>
      </c>
      <c r="C1348" s="37" t="e">
        <f>SUMIF(#REF!,A1348,#REF!)</f>
        <v>#REF!</v>
      </c>
      <c r="D1348" s="37" t="e">
        <f>SUMIF(#REF!,A1348,#REF!)</f>
        <v>#REF!</v>
      </c>
      <c r="E1348" s="37" t="e">
        <f>SUMIF(#REF!,A1348,#REF!)</f>
        <v>#REF!</v>
      </c>
    </row>
    <row r="1349" spans="1:5" ht="17.100000000000001" customHeight="1" x14ac:dyDescent="0.15">
      <c r="A1349" s="36"/>
      <c r="B1349" s="37" t="e">
        <f>SUMIF(#REF!,A1349,#REF!)</f>
        <v>#REF!</v>
      </c>
      <c r="C1349" s="37" t="e">
        <f>SUMIF(#REF!,A1349,#REF!)</f>
        <v>#REF!</v>
      </c>
      <c r="D1349" s="37" t="e">
        <f>SUMIF(#REF!,A1349,#REF!)</f>
        <v>#REF!</v>
      </c>
      <c r="E1349" s="37" t="e">
        <f>SUMIF(#REF!,A1349,#REF!)</f>
        <v>#REF!</v>
      </c>
    </row>
    <row r="1350" spans="1:5" ht="17.100000000000001" customHeight="1" x14ac:dyDescent="0.15">
      <c r="A1350" s="36"/>
      <c r="B1350" s="37" t="e">
        <f>SUMIF(#REF!,A1350,#REF!)</f>
        <v>#REF!</v>
      </c>
      <c r="C1350" s="37" t="e">
        <f>SUMIF(#REF!,A1350,#REF!)</f>
        <v>#REF!</v>
      </c>
      <c r="D1350" s="37" t="e">
        <f>SUMIF(#REF!,A1350,#REF!)</f>
        <v>#REF!</v>
      </c>
      <c r="E1350" s="37" t="e">
        <f>SUMIF(#REF!,A1350,#REF!)</f>
        <v>#REF!</v>
      </c>
    </row>
    <row r="1351" spans="1:5" ht="17.100000000000001" customHeight="1" x14ac:dyDescent="0.15">
      <c r="A1351" s="36"/>
      <c r="B1351" s="37" t="e">
        <f>SUMIF(#REF!,A1351,#REF!)</f>
        <v>#REF!</v>
      </c>
      <c r="C1351" s="37" t="e">
        <f>SUMIF(#REF!,A1351,#REF!)</f>
        <v>#REF!</v>
      </c>
      <c r="D1351" s="37" t="e">
        <f>SUMIF(#REF!,A1351,#REF!)</f>
        <v>#REF!</v>
      </c>
      <c r="E1351" s="37" t="e">
        <f>SUMIF(#REF!,A1351,#REF!)</f>
        <v>#REF!</v>
      </c>
    </row>
    <row r="1352" spans="1:5" ht="17.100000000000001" customHeight="1" x14ac:dyDescent="0.15">
      <c r="A1352" s="36"/>
      <c r="B1352" s="37" t="e">
        <f>SUMIF(#REF!,A1352,#REF!)</f>
        <v>#REF!</v>
      </c>
      <c r="C1352" s="37" t="e">
        <f>SUMIF(#REF!,A1352,#REF!)</f>
        <v>#REF!</v>
      </c>
      <c r="D1352" s="37" t="e">
        <f>SUMIF(#REF!,A1352,#REF!)</f>
        <v>#REF!</v>
      </c>
      <c r="E1352" s="37" t="e">
        <f>SUMIF(#REF!,A1352,#REF!)</f>
        <v>#REF!</v>
      </c>
    </row>
    <row r="1353" spans="1:5" ht="17.100000000000001" customHeight="1" x14ac:dyDescent="0.15">
      <c r="A1353" s="36"/>
      <c r="B1353" s="37" t="e">
        <f>SUMIF(#REF!,A1353,#REF!)</f>
        <v>#REF!</v>
      </c>
      <c r="C1353" s="37" t="e">
        <f>SUMIF(#REF!,A1353,#REF!)</f>
        <v>#REF!</v>
      </c>
      <c r="D1353" s="37" t="e">
        <f>SUMIF(#REF!,A1353,#REF!)</f>
        <v>#REF!</v>
      </c>
      <c r="E1353" s="37" t="e">
        <f>SUMIF(#REF!,A1353,#REF!)</f>
        <v>#REF!</v>
      </c>
    </row>
    <row r="1354" spans="1:5" ht="17.100000000000001" customHeight="1" x14ac:dyDescent="0.15">
      <c r="A1354" s="36"/>
      <c r="B1354" s="37" t="e">
        <f>SUMIF(#REF!,A1354,#REF!)</f>
        <v>#REF!</v>
      </c>
      <c r="C1354" s="37" t="e">
        <f>SUMIF(#REF!,A1354,#REF!)</f>
        <v>#REF!</v>
      </c>
      <c r="D1354" s="37" t="e">
        <f>SUMIF(#REF!,A1354,#REF!)</f>
        <v>#REF!</v>
      </c>
      <c r="E1354" s="37" t="e">
        <f>SUMIF(#REF!,A1354,#REF!)</f>
        <v>#REF!</v>
      </c>
    </row>
    <row r="1355" spans="1:5" ht="17.100000000000001" customHeight="1" x14ac:dyDescent="0.15">
      <c r="A1355" s="36"/>
      <c r="B1355" s="37" t="e">
        <f>SUMIF(#REF!,A1355,#REF!)</f>
        <v>#REF!</v>
      </c>
      <c r="C1355" s="37" t="e">
        <f>SUMIF(#REF!,A1355,#REF!)</f>
        <v>#REF!</v>
      </c>
      <c r="D1355" s="37" t="e">
        <f>SUMIF(#REF!,A1355,#REF!)</f>
        <v>#REF!</v>
      </c>
      <c r="E1355" s="37" t="e">
        <f>SUMIF(#REF!,A1355,#REF!)</f>
        <v>#REF!</v>
      </c>
    </row>
    <row r="1356" spans="1:5" ht="17.100000000000001" customHeight="1" x14ac:dyDescent="0.15">
      <c r="A1356" s="36"/>
      <c r="B1356" s="37" t="e">
        <f>SUMIF(#REF!,A1356,#REF!)</f>
        <v>#REF!</v>
      </c>
      <c r="C1356" s="37" t="e">
        <f>SUMIF(#REF!,A1356,#REF!)</f>
        <v>#REF!</v>
      </c>
      <c r="D1356" s="37" t="e">
        <f>SUMIF(#REF!,A1356,#REF!)</f>
        <v>#REF!</v>
      </c>
      <c r="E1356" s="37" t="e">
        <f>SUMIF(#REF!,A1356,#REF!)</f>
        <v>#REF!</v>
      </c>
    </row>
    <row r="1357" spans="1:5" ht="17.100000000000001" customHeight="1" x14ac:dyDescent="0.15">
      <c r="A1357" s="36"/>
      <c r="B1357" s="37" t="e">
        <f>SUMIF(#REF!,A1357,#REF!)</f>
        <v>#REF!</v>
      </c>
      <c r="C1357" s="37" t="e">
        <f>SUMIF(#REF!,A1357,#REF!)</f>
        <v>#REF!</v>
      </c>
      <c r="D1357" s="37" t="e">
        <f>SUMIF(#REF!,A1357,#REF!)</f>
        <v>#REF!</v>
      </c>
      <c r="E1357" s="37" t="e">
        <f>SUMIF(#REF!,A1357,#REF!)</f>
        <v>#REF!</v>
      </c>
    </row>
    <row r="1358" spans="1:5" ht="17.100000000000001" customHeight="1" x14ac:dyDescent="0.15">
      <c r="A1358" s="36"/>
      <c r="B1358" s="37" t="e">
        <f>SUMIF(#REF!,A1358,#REF!)</f>
        <v>#REF!</v>
      </c>
      <c r="C1358" s="37" t="e">
        <f>SUMIF(#REF!,A1358,#REF!)</f>
        <v>#REF!</v>
      </c>
      <c r="D1358" s="37" t="e">
        <f>SUMIF(#REF!,A1358,#REF!)</f>
        <v>#REF!</v>
      </c>
      <c r="E1358" s="37" t="e">
        <f>SUMIF(#REF!,A1358,#REF!)</f>
        <v>#REF!</v>
      </c>
    </row>
    <row r="1359" spans="1:5" ht="17.100000000000001" customHeight="1" x14ac:dyDescent="0.15">
      <c r="A1359" s="36"/>
      <c r="B1359" s="37" t="e">
        <f>SUMIF(#REF!,A1359,#REF!)</f>
        <v>#REF!</v>
      </c>
      <c r="C1359" s="37" t="e">
        <f>SUMIF(#REF!,A1359,#REF!)</f>
        <v>#REF!</v>
      </c>
      <c r="D1359" s="37" t="e">
        <f>SUMIF(#REF!,A1359,#REF!)</f>
        <v>#REF!</v>
      </c>
      <c r="E1359" s="37" t="e">
        <f>SUMIF(#REF!,A1359,#REF!)</f>
        <v>#REF!</v>
      </c>
    </row>
    <row r="1360" spans="1:5" ht="17.100000000000001" customHeight="1" x14ac:dyDescent="0.15">
      <c r="A1360" s="36"/>
      <c r="B1360" s="37" t="e">
        <f>SUMIF(#REF!,A1360,#REF!)</f>
        <v>#REF!</v>
      </c>
      <c r="C1360" s="37" t="e">
        <f>SUMIF(#REF!,A1360,#REF!)</f>
        <v>#REF!</v>
      </c>
      <c r="D1360" s="37" t="e">
        <f>SUMIF(#REF!,A1360,#REF!)</f>
        <v>#REF!</v>
      </c>
      <c r="E1360" s="37" t="e">
        <f>SUMIF(#REF!,A1360,#REF!)</f>
        <v>#REF!</v>
      </c>
    </row>
    <row r="1361" spans="1:5" ht="17.100000000000001" customHeight="1" x14ac:dyDescent="0.15">
      <c r="A1361" s="36"/>
      <c r="B1361" s="37" t="e">
        <f>SUMIF(#REF!,A1361,#REF!)</f>
        <v>#REF!</v>
      </c>
      <c r="C1361" s="37" t="e">
        <f>SUMIF(#REF!,A1361,#REF!)</f>
        <v>#REF!</v>
      </c>
      <c r="D1361" s="37" t="e">
        <f>SUMIF(#REF!,A1361,#REF!)</f>
        <v>#REF!</v>
      </c>
      <c r="E1361" s="37" t="e">
        <f>SUMIF(#REF!,A1361,#REF!)</f>
        <v>#REF!</v>
      </c>
    </row>
    <row r="1362" spans="1:5" ht="17.100000000000001" customHeight="1" x14ac:dyDescent="0.15">
      <c r="A1362" s="36"/>
      <c r="B1362" s="37" t="e">
        <f>SUMIF(#REF!,A1362,#REF!)</f>
        <v>#REF!</v>
      </c>
      <c r="C1362" s="37" t="e">
        <f>SUMIF(#REF!,A1362,#REF!)</f>
        <v>#REF!</v>
      </c>
      <c r="D1362" s="37" t="e">
        <f>SUMIF(#REF!,A1362,#REF!)</f>
        <v>#REF!</v>
      </c>
      <c r="E1362" s="37" t="e">
        <f>SUMIF(#REF!,A1362,#REF!)</f>
        <v>#REF!</v>
      </c>
    </row>
    <row r="1363" spans="1:5" ht="17.100000000000001" customHeight="1" x14ac:dyDescent="0.15">
      <c r="A1363" s="36"/>
      <c r="B1363" s="37" t="e">
        <f>SUMIF(#REF!,A1363,#REF!)</f>
        <v>#REF!</v>
      </c>
      <c r="C1363" s="37" t="e">
        <f>SUMIF(#REF!,A1363,#REF!)</f>
        <v>#REF!</v>
      </c>
      <c r="D1363" s="37" t="e">
        <f>SUMIF(#REF!,A1363,#REF!)</f>
        <v>#REF!</v>
      </c>
      <c r="E1363" s="37" t="e">
        <f>SUMIF(#REF!,A1363,#REF!)</f>
        <v>#REF!</v>
      </c>
    </row>
    <row r="1364" spans="1:5" ht="17.100000000000001" customHeight="1" x14ac:dyDescent="0.15">
      <c r="A1364" s="36"/>
      <c r="B1364" s="37" t="e">
        <f>SUMIF(#REF!,A1364,#REF!)</f>
        <v>#REF!</v>
      </c>
      <c r="C1364" s="37" t="e">
        <f>SUMIF(#REF!,A1364,#REF!)</f>
        <v>#REF!</v>
      </c>
      <c r="D1364" s="37" t="e">
        <f>SUMIF(#REF!,A1364,#REF!)</f>
        <v>#REF!</v>
      </c>
      <c r="E1364" s="37" t="e">
        <f>SUMIF(#REF!,A1364,#REF!)</f>
        <v>#REF!</v>
      </c>
    </row>
    <row r="1365" spans="1:5" ht="17.100000000000001" customHeight="1" x14ac:dyDescent="0.15">
      <c r="A1365" s="36"/>
      <c r="B1365" s="37" t="e">
        <f>SUMIF(#REF!,A1365,#REF!)</f>
        <v>#REF!</v>
      </c>
      <c r="C1365" s="37" t="e">
        <f>SUMIF(#REF!,A1365,#REF!)</f>
        <v>#REF!</v>
      </c>
      <c r="D1365" s="37" t="e">
        <f>SUMIF(#REF!,A1365,#REF!)</f>
        <v>#REF!</v>
      </c>
      <c r="E1365" s="37" t="e">
        <f>SUMIF(#REF!,A1365,#REF!)</f>
        <v>#REF!</v>
      </c>
    </row>
    <row r="1366" spans="1:5" ht="17.100000000000001" customHeight="1" x14ac:dyDescent="0.15">
      <c r="A1366" s="36"/>
      <c r="B1366" s="37" t="e">
        <f>SUMIF(#REF!,A1366,#REF!)</f>
        <v>#REF!</v>
      </c>
      <c r="C1366" s="37" t="e">
        <f>SUMIF(#REF!,A1366,#REF!)</f>
        <v>#REF!</v>
      </c>
      <c r="D1366" s="37" t="e">
        <f>SUMIF(#REF!,A1366,#REF!)</f>
        <v>#REF!</v>
      </c>
      <c r="E1366" s="37" t="e">
        <f>SUMIF(#REF!,A1366,#REF!)</f>
        <v>#REF!</v>
      </c>
    </row>
    <row r="1367" spans="1:5" ht="17.100000000000001" customHeight="1" x14ac:dyDescent="0.15">
      <c r="A1367" s="36"/>
      <c r="B1367" s="37" t="e">
        <f>SUMIF(#REF!,A1367,#REF!)</f>
        <v>#REF!</v>
      </c>
      <c r="C1367" s="37" t="e">
        <f>SUMIF(#REF!,A1367,#REF!)</f>
        <v>#REF!</v>
      </c>
      <c r="D1367" s="37" t="e">
        <f>SUMIF(#REF!,A1367,#REF!)</f>
        <v>#REF!</v>
      </c>
      <c r="E1367" s="37" t="e">
        <f>SUMIF(#REF!,A1367,#REF!)</f>
        <v>#REF!</v>
      </c>
    </row>
    <row r="1368" spans="1:5" ht="17.100000000000001" customHeight="1" x14ac:dyDescent="0.15">
      <c r="A1368" s="36"/>
      <c r="B1368" s="37" t="e">
        <f>SUMIF(#REF!,A1368,#REF!)</f>
        <v>#REF!</v>
      </c>
      <c r="C1368" s="37" t="e">
        <f>SUMIF(#REF!,A1368,#REF!)</f>
        <v>#REF!</v>
      </c>
      <c r="D1368" s="37" t="e">
        <f>SUMIF(#REF!,A1368,#REF!)</f>
        <v>#REF!</v>
      </c>
      <c r="E1368" s="37" t="e">
        <f>SUMIF(#REF!,A1368,#REF!)</f>
        <v>#REF!</v>
      </c>
    </row>
    <row r="1369" spans="1:5" ht="17.100000000000001" customHeight="1" x14ac:dyDescent="0.15">
      <c r="A1369" s="36"/>
      <c r="B1369" s="37" t="e">
        <f>SUMIF(#REF!,A1369,#REF!)</f>
        <v>#REF!</v>
      </c>
      <c r="C1369" s="37" t="e">
        <f>SUMIF(#REF!,A1369,#REF!)</f>
        <v>#REF!</v>
      </c>
      <c r="D1369" s="37" t="e">
        <f>SUMIF(#REF!,A1369,#REF!)</f>
        <v>#REF!</v>
      </c>
      <c r="E1369" s="37" t="e">
        <f>SUMIF(#REF!,A1369,#REF!)</f>
        <v>#REF!</v>
      </c>
    </row>
    <row r="1370" spans="1:5" ht="17.100000000000001" customHeight="1" x14ac:dyDescent="0.15">
      <c r="A1370" s="36"/>
      <c r="B1370" s="37" t="e">
        <f>SUMIF(#REF!,A1370,#REF!)</f>
        <v>#REF!</v>
      </c>
      <c r="C1370" s="37" t="e">
        <f>SUMIF(#REF!,A1370,#REF!)</f>
        <v>#REF!</v>
      </c>
      <c r="D1370" s="37" t="e">
        <f>SUMIF(#REF!,A1370,#REF!)</f>
        <v>#REF!</v>
      </c>
      <c r="E1370" s="37" t="e">
        <f>SUMIF(#REF!,A1370,#REF!)</f>
        <v>#REF!</v>
      </c>
    </row>
    <row r="1371" spans="1:5" ht="17.100000000000001" customHeight="1" x14ac:dyDescent="0.15">
      <c r="A1371" s="36"/>
      <c r="B1371" s="37" t="e">
        <f>SUMIF(#REF!,A1371,#REF!)</f>
        <v>#REF!</v>
      </c>
      <c r="C1371" s="37" t="e">
        <f>SUMIF(#REF!,A1371,#REF!)</f>
        <v>#REF!</v>
      </c>
      <c r="D1371" s="37" t="e">
        <f>SUMIF(#REF!,A1371,#REF!)</f>
        <v>#REF!</v>
      </c>
      <c r="E1371" s="37" t="e">
        <f>SUMIF(#REF!,A1371,#REF!)</f>
        <v>#REF!</v>
      </c>
    </row>
    <row r="1372" spans="1:5" ht="17.100000000000001" customHeight="1" x14ac:dyDescent="0.15">
      <c r="A1372" s="36"/>
      <c r="B1372" s="37" t="e">
        <f>SUMIF(#REF!,A1372,#REF!)</f>
        <v>#REF!</v>
      </c>
      <c r="C1372" s="37" t="e">
        <f>SUMIF(#REF!,A1372,#REF!)</f>
        <v>#REF!</v>
      </c>
      <c r="D1372" s="37" t="e">
        <f>SUMIF(#REF!,A1372,#REF!)</f>
        <v>#REF!</v>
      </c>
      <c r="E1372" s="37" t="e">
        <f>SUMIF(#REF!,A1372,#REF!)</f>
        <v>#REF!</v>
      </c>
    </row>
    <row r="1373" spans="1:5" ht="17.100000000000001" customHeight="1" x14ac:dyDescent="0.15">
      <c r="A1373" s="36"/>
      <c r="B1373" s="37" t="e">
        <f>SUMIF(#REF!,A1373,#REF!)</f>
        <v>#REF!</v>
      </c>
      <c r="C1373" s="37" t="e">
        <f>SUMIF(#REF!,A1373,#REF!)</f>
        <v>#REF!</v>
      </c>
      <c r="D1373" s="37" t="e">
        <f>SUMIF(#REF!,A1373,#REF!)</f>
        <v>#REF!</v>
      </c>
      <c r="E1373" s="37" t="e">
        <f>SUMIF(#REF!,A1373,#REF!)</f>
        <v>#REF!</v>
      </c>
    </row>
    <row r="1374" spans="1:5" ht="17.100000000000001" customHeight="1" x14ac:dyDescent="0.15">
      <c r="A1374" s="36"/>
      <c r="B1374" s="37" t="e">
        <f>SUMIF(#REF!,A1374,#REF!)</f>
        <v>#REF!</v>
      </c>
      <c r="C1374" s="37" t="e">
        <f>SUMIF(#REF!,A1374,#REF!)</f>
        <v>#REF!</v>
      </c>
      <c r="D1374" s="37" t="e">
        <f>SUMIF(#REF!,A1374,#REF!)</f>
        <v>#REF!</v>
      </c>
      <c r="E1374" s="37" t="e">
        <f>SUMIF(#REF!,A1374,#REF!)</f>
        <v>#REF!</v>
      </c>
    </row>
    <row r="1375" spans="1:5" ht="17.100000000000001" customHeight="1" x14ac:dyDescent="0.15">
      <c r="A1375" s="36"/>
      <c r="B1375" s="37" t="e">
        <f>SUMIF(#REF!,A1375,#REF!)</f>
        <v>#REF!</v>
      </c>
      <c r="C1375" s="37" t="e">
        <f>SUMIF(#REF!,A1375,#REF!)</f>
        <v>#REF!</v>
      </c>
      <c r="D1375" s="37" t="e">
        <f>SUMIF(#REF!,A1375,#REF!)</f>
        <v>#REF!</v>
      </c>
      <c r="E1375" s="37" t="e">
        <f>SUMIF(#REF!,A1375,#REF!)</f>
        <v>#REF!</v>
      </c>
    </row>
    <row r="1376" spans="1:5" ht="17.100000000000001" customHeight="1" x14ac:dyDescent="0.15">
      <c r="A1376" s="36"/>
      <c r="B1376" s="37" t="e">
        <f>SUMIF(#REF!,A1376,#REF!)</f>
        <v>#REF!</v>
      </c>
      <c r="C1376" s="37" t="e">
        <f>SUMIF(#REF!,A1376,#REF!)</f>
        <v>#REF!</v>
      </c>
      <c r="D1376" s="37" t="e">
        <f>SUMIF(#REF!,A1376,#REF!)</f>
        <v>#REF!</v>
      </c>
      <c r="E1376" s="37" t="e">
        <f>SUMIF(#REF!,A1376,#REF!)</f>
        <v>#REF!</v>
      </c>
    </row>
    <row r="1377" spans="1:5" ht="17.100000000000001" customHeight="1" x14ac:dyDescent="0.15">
      <c r="A1377" s="36"/>
      <c r="B1377" s="37" t="e">
        <f>SUMIF(#REF!,A1377,#REF!)</f>
        <v>#REF!</v>
      </c>
      <c r="C1377" s="37" t="e">
        <f>SUMIF(#REF!,A1377,#REF!)</f>
        <v>#REF!</v>
      </c>
      <c r="D1377" s="37" t="e">
        <f>SUMIF(#REF!,A1377,#REF!)</f>
        <v>#REF!</v>
      </c>
      <c r="E1377" s="37" t="e">
        <f>SUMIF(#REF!,A1377,#REF!)</f>
        <v>#REF!</v>
      </c>
    </row>
    <row r="1378" spans="1:5" ht="17.100000000000001" customHeight="1" x14ac:dyDescent="0.15">
      <c r="A1378" s="36"/>
      <c r="B1378" s="37" t="e">
        <f>SUMIF(#REF!,A1378,#REF!)</f>
        <v>#REF!</v>
      </c>
      <c r="C1378" s="37" t="e">
        <f>SUMIF(#REF!,A1378,#REF!)</f>
        <v>#REF!</v>
      </c>
      <c r="D1378" s="37" t="e">
        <f>SUMIF(#REF!,A1378,#REF!)</f>
        <v>#REF!</v>
      </c>
      <c r="E1378" s="37" t="e">
        <f>SUMIF(#REF!,A1378,#REF!)</f>
        <v>#REF!</v>
      </c>
    </row>
    <row r="1379" spans="1:5" ht="17.100000000000001" customHeight="1" x14ac:dyDescent="0.15">
      <c r="A1379" s="36"/>
      <c r="B1379" s="37" t="e">
        <f>SUMIF(#REF!,A1379,#REF!)</f>
        <v>#REF!</v>
      </c>
      <c r="C1379" s="37" t="e">
        <f>SUMIF(#REF!,A1379,#REF!)</f>
        <v>#REF!</v>
      </c>
      <c r="D1379" s="37" t="e">
        <f>SUMIF(#REF!,A1379,#REF!)</f>
        <v>#REF!</v>
      </c>
      <c r="E1379" s="37" t="e">
        <f>SUMIF(#REF!,A1379,#REF!)</f>
        <v>#REF!</v>
      </c>
    </row>
    <row r="1380" spans="1:5" ht="17.100000000000001" customHeight="1" x14ac:dyDescent="0.15">
      <c r="A1380" s="36"/>
      <c r="B1380" s="37" t="e">
        <f>SUMIF(#REF!,A1380,#REF!)</f>
        <v>#REF!</v>
      </c>
      <c r="C1380" s="37" t="e">
        <f>SUMIF(#REF!,A1380,#REF!)</f>
        <v>#REF!</v>
      </c>
      <c r="D1380" s="37" t="e">
        <f>SUMIF(#REF!,A1380,#REF!)</f>
        <v>#REF!</v>
      </c>
      <c r="E1380" s="37" t="e">
        <f>SUMIF(#REF!,A1380,#REF!)</f>
        <v>#REF!</v>
      </c>
    </row>
    <row r="1381" spans="1:5" ht="17.100000000000001" customHeight="1" x14ac:dyDescent="0.15">
      <c r="A1381" s="36"/>
      <c r="B1381" s="37" t="e">
        <f>SUMIF(#REF!,A1381,#REF!)</f>
        <v>#REF!</v>
      </c>
      <c r="C1381" s="37" t="e">
        <f>SUMIF(#REF!,A1381,#REF!)</f>
        <v>#REF!</v>
      </c>
      <c r="D1381" s="37" t="e">
        <f>SUMIF(#REF!,A1381,#REF!)</f>
        <v>#REF!</v>
      </c>
      <c r="E1381" s="37" t="e">
        <f>SUMIF(#REF!,A1381,#REF!)</f>
        <v>#REF!</v>
      </c>
    </row>
    <row r="1382" spans="1:5" ht="17.100000000000001" customHeight="1" x14ac:dyDescent="0.15">
      <c r="A1382" s="36"/>
      <c r="B1382" s="37" t="e">
        <f>SUMIF(#REF!,A1382,#REF!)</f>
        <v>#REF!</v>
      </c>
      <c r="C1382" s="37" t="e">
        <f>SUMIF(#REF!,A1382,#REF!)</f>
        <v>#REF!</v>
      </c>
      <c r="D1382" s="37" t="e">
        <f>SUMIF(#REF!,A1382,#REF!)</f>
        <v>#REF!</v>
      </c>
      <c r="E1382" s="37" t="e">
        <f>SUMIF(#REF!,A1382,#REF!)</f>
        <v>#REF!</v>
      </c>
    </row>
    <row r="1383" spans="1:5" ht="17.100000000000001" customHeight="1" x14ac:dyDescent="0.15">
      <c r="A1383" s="36"/>
      <c r="B1383" s="37" t="e">
        <f>SUMIF(#REF!,A1383,#REF!)</f>
        <v>#REF!</v>
      </c>
      <c r="C1383" s="37" t="e">
        <f>SUMIF(#REF!,A1383,#REF!)</f>
        <v>#REF!</v>
      </c>
      <c r="D1383" s="37" t="e">
        <f>SUMIF(#REF!,A1383,#REF!)</f>
        <v>#REF!</v>
      </c>
      <c r="E1383" s="37" t="e">
        <f>SUMIF(#REF!,A1383,#REF!)</f>
        <v>#REF!</v>
      </c>
    </row>
    <row r="1384" spans="1:5" ht="17.100000000000001" customHeight="1" x14ac:dyDescent="0.15">
      <c r="A1384" s="36"/>
      <c r="B1384" s="37" t="e">
        <f>SUMIF(#REF!,A1384,#REF!)</f>
        <v>#REF!</v>
      </c>
      <c r="C1384" s="37" t="e">
        <f>SUMIF(#REF!,A1384,#REF!)</f>
        <v>#REF!</v>
      </c>
      <c r="D1384" s="37" t="e">
        <f>SUMIF(#REF!,A1384,#REF!)</f>
        <v>#REF!</v>
      </c>
      <c r="E1384" s="37" t="e">
        <f>SUMIF(#REF!,A1384,#REF!)</f>
        <v>#REF!</v>
      </c>
    </row>
    <row r="1385" spans="1:5" ht="17.100000000000001" customHeight="1" x14ac:dyDescent="0.15">
      <c r="A1385" s="36"/>
      <c r="B1385" s="37" t="e">
        <f>SUMIF(#REF!,A1385,#REF!)</f>
        <v>#REF!</v>
      </c>
      <c r="C1385" s="37" t="e">
        <f>SUMIF(#REF!,A1385,#REF!)</f>
        <v>#REF!</v>
      </c>
      <c r="D1385" s="37" t="e">
        <f>SUMIF(#REF!,A1385,#REF!)</f>
        <v>#REF!</v>
      </c>
      <c r="E1385" s="37" t="e">
        <f>SUMIF(#REF!,A1385,#REF!)</f>
        <v>#REF!</v>
      </c>
    </row>
    <row r="1386" spans="1:5" ht="17.100000000000001" customHeight="1" x14ac:dyDescent="0.15">
      <c r="A1386" s="36"/>
      <c r="B1386" s="37" t="e">
        <f>SUMIF(#REF!,A1386,#REF!)</f>
        <v>#REF!</v>
      </c>
      <c r="C1386" s="37" t="e">
        <f>SUMIF(#REF!,A1386,#REF!)</f>
        <v>#REF!</v>
      </c>
      <c r="D1386" s="37" t="e">
        <f>SUMIF(#REF!,A1386,#REF!)</f>
        <v>#REF!</v>
      </c>
      <c r="E1386" s="37" t="e">
        <f>SUMIF(#REF!,A1386,#REF!)</f>
        <v>#REF!</v>
      </c>
    </row>
    <row r="1387" spans="1:5" ht="17.100000000000001" customHeight="1" x14ac:dyDescent="0.15">
      <c r="A1387" s="36"/>
      <c r="B1387" s="37" t="e">
        <f>SUMIF(#REF!,A1387,#REF!)</f>
        <v>#REF!</v>
      </c>
      <c r="C1387" s="37" t="e">
        <f>SUMIF(#REF!,A1387,#REF!)</f>
        <v>#REF!</v>
      </c>
      <c r="D1387" s="37" t="e">
        <f>SUMIF(#REF!,A1387,#REF!)</f>
        <v>#REF!</v>
      </c>
      <c r="E1387" s="37" t="e">
        <f>SUMIF(#REF!,A1387,#REF!)</f>
        <v>#REF!</v>
      </c>
    </row>
    <row r="1388" spans="1:5" ht="17.100000000000001" customHeight="1" x14ac:dyDescent="0.15">
      <c r="A1388" s="36"/>
      <c r="B1388" s="37" t="e">
        <f>SUMIF(#REF!,A1388,#REF!)</f>
        <v>#REF!</v>
      </c>
      <c r="C1388" s="37" t="e">
        <f>SUMIF(#REF!,A1388,#REF!)</f>
        <v>#REF!</v>
      </c>
      <c r="D1388" s="37" t="e">
        <f>SUMIF(#REF!,A1388,#REF!)</f>
        <v>#REF!</v>
      </c>
      <c r="E1388" s="37" t="e">
        <f>SUMIF(#REF!,A1388,#REF!)</f>
        <v>#REF!</v>
      </c>
    </row>
    <row r="1389" spans="1:5" ht="17.100000000000001" customHeight="1" x14ac:dyDescent="0.15">
      <c r="A1389" s="36"/>
      <c r="B1389" s="37" t="e">
        <f>SUMIF(#REF!,A1389,#REF!)</f>
        <v>#REF!</v>
      </c>
      <c r="C1389" s="37" t="e">
        <f>SUMIF(#REF!,A1389,#REF!)</f>
        <v>#REF!</v>
      </c>
      <c r="D1389" s="37" t="e">
        <f>SUMIF(#REF!,A1389,#REF!)</f>
        <v>#REF!</v>
      </c>
      <c r="E1389" s="37" t="e">
        <f>SUMIF(#REF!,A1389,#REF!)</f>
        <v>#REF!</v>
      </c>
    </row>
    <row r="1390" spans="1:5" ht="17.100000000000001" customHeight="1" x14ac:dyDescent="0.15">
      <c r="A1390" s="36"/>
      <c r="B1390" s="37" t="e">
        <f>SUMIF(#REF!,A1390,#REF!)</f>
        <v>#REF!</v>
      </c>
      <c r="C1390" s="37" t="e">
        <f>SUMIF(#REF!,A1390,#REF!)</f>
        <v>#REF!</v>
      </c>
      <c r="D1390" s="37" t="e">
        <f>SUMIF(#REF!,A1390,#REF!)</f>
        <v>#REF!</v>
      </c>
      <c r="E1390" s="37" t="e">
        <f>SUMIF(#REF!,A1390,#REF!)</f>
        <v>#REF!</v>
      </c>
    </row>
    <row r="1391" spans="1:5" ht="17.100000000000001" customHeight="1" x14ac:dyDescent="0.15">
      <c r="A1391" s="36"/>
      <c r="B1391" s="37" t="e">
        <f>SUMIF(#REF!,A1391,#REF!)</f>
        <v>#REF!</v>
      </c>
      <c r="C1391" s="37" t="e">
        <f>SUMIF(#REF!,A1391,#REF!)</f>
        <v>#REF!</v>
      </c>
      <c r="D1391" s="37" t="e">
        <f>SUMIF(#REF!,A1391,#REF!)</f>
        <v>#REF!</v>
      </c>
      <c r="E1391" s="37" t="e">
        <f>SUMIF(#REF!,A1391,#REF!)</f>
        <v>#REF!</v>
      </c>
    </row>
    <row r="1392" spans="1:5" ht="17.100000000000001" customHeight="1" x14ac:dyDescent="0.15">
      <c r="A1392" s="36"/>
      <c r="B1392" s="37" t="e">
        <f>SUMIF(#REF!,A1392,#REF!)</f>
        <v>#REF!</v>
      </c>
      <c r="C1392" s="37" t="e">
        <f>SUMIF(#REF!,A1392,#REF!)</f>
        <v>#REF!</v>
      </c>
      <c r="D1392" s="37" t="e">
        <f>SUMIF(#REF!,A1392,#REF!)</f>
        <v>#REF!</v>
      </c>
      <c r="E1392" s="37" t="e">
        <f>SUMIF(#REF!,A1392,#REF!)</f>
        <v>#REF!</v>
      </c>
    </row>
    <row r="1393" spans="1:5" ht="17.100000000000001" customHeight="1" x14ac:dyDescent="0.15">
      <c r="A1393" s="36"/>
      <c r="B1393" s="37" t="e">
        <f>SUMIF(#REF!,A1393,#REF!)</f>
        <v>#REF!</v>
      </c>
      <c r="C1393" s="37" t="e">
        <f>SUMIF(#REF!,A1393,#REF!)</f>
        <v>#REF!</v>
      </c>
      <c r="D1393" s="37" t="e">
        <f>SUMIF(#REF!,A1393,#REF!)</f>
        <v>#REF!</v>
      </c>
      <c r="E1393" s="37" t="e">
        <f>SUMIF(#REF!,A1393,#REF!)</f>
        <v>#REF!</v>
      </c>
    </row>
    <row r="1394" spans="1:5" ht="17.100000000000001" customHeight="1" x14ac:dyDescent="0.15">
      <c r="A1394" s="36"/>
      <c r="B1394" s="37" t="e">
        <f>SUMIF(#REF!,A1394,#REF!)</f>
        <v>#REF!</v>
      </c>
      <c r="C1394" s="37" t="e">
        <f>SUMIF(#REF!,A1394,#REF!)</f>
        <v>#REF!</v>
      </c>
      <c r="D1394" s="37" t="e">
        <f>SUMIF(#REF!,A1394,#REF!)</f>
        <v>#REF!</v>
      </c>
      <c r="E1394" s="37" t="e">
        <f>SUMIF(#REF!,A1394,#REF!)</f>
        <v>#REF!</v>
      </c>
    </row>
    <row r="1395" spans="1:5" ht="17.100000000000001" customHeight="1" x14ac:dyDescent="0.15">
      <c r="A1395" s="36"/>
      <c r="B1395" s="37" t="e">
        <f>SUMIF(#REF!,A1395,#REF!)</f>
        <v>#REF!</v>
      </c>
      <c r="C1395" s="37" t="e">
        <f>SUMIF(#REF!,A1395,#REF!)</f>
        <v>#REF!</v>
      </c>
      <c r="D1395" s="37" t="e">
        <f>SUMIF(#REF!,A1395,#REF!)</f>
        <v>#REF!</v>
      </c>
      <c r="E1395" s="37" t="e">
        <f>SUMIF(#REF!,A1395,#REF!)</f>
        <v>#REF!</v>
      </c>
    </row>
    <row r="1396" spans="1:5" ht="17.100000000000001" customHeight="1" x14ac:dyDescent="0.15">
      <c r="A1396" s="36"/>
      <c r="B1396" s="37" t="e">
        <f>SUMIF(#REF!,A1396,#REF!)</f>
        <v>#REF!</v>
      </c>
      <c r="C1396" s="37" t="e">
        <f>SUMIF(#REF!,A1396,#REF!)</f>
        <v>#REF!</v>
      </c>
      <c r="D1396" s="37" t="e">
        <f>SUMIF(#REF!,A1396,#REF!)</f>
        <v>#REF!</v>
      </c>
      <c r="E1396" s="37" t="e">
        <f>SUMIF(#REF!,A1396,#REF!)</f>
        <v>#REF!</v>
      </c>
    </row>
    <row r="1397" spans="1:5" ht="17.100000000000001" customHeight="1" x14ac:dyDescent="0.15">
      <c r="A1397" s="36"/>
      <c r="B1397" s="37" t="e">
        <f>SUMIF(#REF!,A1397,#REF!)</f>
        <v>#REF!</v>
      </c>
      <c r="C1397" s="37" t="e">
        <f>SUMIF(#REF!,A1397,#REF!)</f>
        <v>#REF!</v>
      </c>
      <c r="D1397" s="37" t="e">
        <f>SUMIF(#REF!,A1397,#REF!)</f>
        <v>#REF!</v>
      </c>
      <c r="E1397" s="37" t="e">
        <f>SUMIF(#REF!,A1397,#REF!)</f>
        <v>#REF!</v>
      </c>
    </row>
    <row r="1398" spans="1:5" ht="17.100000000000001" customHeight="1" x14ac:dyDescent="0.15">
      <c r="A1398" s="36"/>
      <c r="B1398" s="37" t="e">
        <f>SUMIF(#REF!,A1398,#REF!)</f>
        <v>#REF!</v>
      </c>
      <c r="C1398" s="37" t="e">
        <f>SUMIF(#REF!,A1398,#REF!)</f>
        <v>#REF!</v>
      </c>
      <c r="D1398" s="37" t="e">
        <f>SUMIF(#REF!,A1398,#REF!)</f>
        <v>#REF!</v>
      </c>
      <c r="E1398" s="37" t="e">
        <f>SUMIF(#REF!,A1398,#REF!)</f>
        <v>#REF!</v>
      </c>
    </row>
    <row r="1399" spans="1:5" ht="17.100000000000001" customHeight="1" x14ac:dyDescent="0.15">
      <c r="A1399" s="36"/>
      <c r="B1399" s="37" t="e">
        <f>SUMIF(#REF!,A1399,#REF!)</f>
        <v>#REF!</v>
      </c>
      <c r="C1399" s="37" t="e">
        <f>SUMIF(#REF!,A1399,#REF!)</f>
        <v>#REF!</v>
      </c>
      <c r="D1399" s="37" t="e">
        <f>SUMIF(#REF!,A1399,#REF!)</f>
        <v>#REF!</v>
      </c>
      <c r="E1399" s="37" t="e">
        <f>SUMIF(#REF!,A1399,#REF!)</f>
        <v>#REF!</v>
      </c>
    </row>
    <row r="1400" spans="1:5" ht="17.100000000000001" customHeight="1" x14ac:dyDescent="0.15">
      <c r="A1400" s="36"/>
      <c r="B1400" s="37" t="e">
        <f>SUMIF(#REF!,A1400,#REF!)</f>
        <v>#REF!</v>
      </c>
      <c r="C1400" s="37" t="e">
        <f>SUMIF(#REF!,A1400,#REF!)</f>
        <v>#REF!</v>
      </c>
      <c r="D1400" s="37" t="e">
        <f>SUMIF(#REF!,A1400,#REF!)</f>
        <v>#REF!</v>
      </c>
      <c r="E1400" s="37" t="e">
        <f>SUMIF(#REF!,A1400,#REF!)</f>
        <v>#REF!</v>
      </c>
    </row>
    <row r="1401" spans="1:5" ht="17.100000000000001" customHeight="1" x14ac:dyDescent="0.15">
      <c r="A1401" s="36"/>
      <c r="B1401" s="37" t="e">
        <f>SUMIF(#REF!,A1401,#REF!)</f>
        <v>#REF!</v>
      </c>
      <c r="C1401" s="37" t="e">
        <f>SUMIF(#REF!,A1401,#REF!)</f>
        <v>#REF!</v>
      </c>
      <c r="D1401" s="37" t="e">
        <f>SUMIF(#REF!,A1401,#REF!)</f>
        <v>#REF!</v>
      </c>
      <c r="E1401" s="37" t="e">
        <f>SUMIF(#REF!,A1401,#REF!)</f>
        <v>#REF!</v>
      </c>
    </row>
    <row r="1402" spans="1:5" ht="17.100000000000001" customHeight="1" x14ac:dyDescent="0.15">
      <c r="A1402" s="36"/>
      <c r="B1402" s="37" t="e">
        <f>SUMIF(#REF!,A1402,#REF!)</f>
        <v>#REF!</v>
      </c>
      <c r="C1402" s="37" t="e">
        <f>SUMIF(#REF!,A1402,#REF!)</f>
        <v>#REF!</v>
      </c>
      <c r="D1402" s="37" t="e">
        <f>SUMIF(#REF!,A1402,#REF!)</f>
        <v>#REF!</v>
      </c>
      <c r="E1402" s="37" t="e">
        <f>SUMIF(#REF!,A1402,#REF!)</f>
        <v>#REF!</v>
      </c>
    </row>
    <row r="1403" spans="1:5" ht="17.100000000000001" customHeight="1" x14ac:dyDescent="0.15">
      <c r="A1403" s="36"/>
      <c r="B1403" s="37" t="e">
        <f>SUMIF(#REF!,A1403,#REF!)</f>
        <v>#REF!</v>
      </c>
      <c r="C1403" s="37" t="e">
        <f>SUMIF(#REF!,A1403,#REF!)</f>
        <v>#REF!</v>
      </c>
      <c r="D1403" s="37" t="e">
        <f>SUMIF(#REF!,A1403,#REF!)</f>
        <v>#REF!</v>
      </c>
      <c r="E1403" s="37" t="e">
        <f>SUMIF(#REF!,A1403,#REF!)</f>
        <v>#REF!</v>
      </c>
    </row>
    <row r="1404" spans="1:5" ht="17.100000000000001" customHeight="1" x14ac:dyDescent="0.15">
      <c r="A1404" s="36"/>
      <c r="B1404" s="37" t="e">
        <f>SUMIF(#REF!,A1404,#REF!)</f>
        <v>#REF!</v>
      </c>
      <c r="C1404" s="37" t="e">
        <f>SUMIF(#REF!,A1404,#REF!)</f>
        <v>#REF!</v>
      </c>
      <c r="D1404" s="37" t="e">
        <f>SUMIF(#REF!,A1404,#REF!)</f>
        <v>#REF!</v>
      </c>
      <c r="E1404" s="37" t="e">
        <f>SUMIF(#REF!,A1404,#REF!)</f>
        <v>#REF!</v>
      </c>
    </row>
    <row r="1405" spans="1:5" ht="17.100000000000001" customHeight="1" x14ac:dyDescent="0.15">
      <c r="A1405" s="36"/>
      <c r="B1405" s="37" t="e">
        <f>SUMIF(#REF!,A1405,#REF!)</f>
        <v>#REF!</v>
      </c>
      <c r="C1405" s="37" t="e">
        <f>SUMIF(#REF!,A1405,#REF!)</f>
        <v>#REF!</v>
      </c>
      <c r="D1405" s="37" t="e">
        <f>SUMIF(#REF!,A1405,#REF!)</f>
        <v>#REF!</v>
      </c>
      <c r="E1405" s="37" t="e">
        <f>SUMIF(#REF!,A1405,#REF!)</f>
        <v>#REF!</v>
      </c>
    </row>
    <row r="1406" spans="1:5" ht="17.100000000000001" customHeight="1" x14ac:dyDescent="0.15">
      <c r="A1406" s="36"/>
      <c r="B1406" s="37" t="e">
        <f>SUMIF(#REF!,A1406,#REF!)</f>
        <v>#REF!</v>
      </c>
      <c r="C1406" s="37" t="e">
        <f>SUMIF(#REF!,A1406,#REF!)</f>
        <v>#REF!</v>
      </c>
      <c r="D1406" s="37" t="e">
        <f>SUMIF(#REF!,A1406,#REF!)</f>
        <v>#REF!</v>
      </c>
      <c r="E1406" s="37" t="e">
        <f>SUMIF(#REF!,A1406,#REF!)</f>
        <v>#REF!</v>
      </c>
    </row>
    <row r="1407" spans="1:5" ht="17.100000000000001" customHeight="1" x14ac:dyDescent="0.15">
      <c r="A1407" s="36"/>
      <c r="B1407" s="37" t="e">
        <f>SUMIF(#REF!,A1407,#REF!)</f>
        <v>#REF!</v>
      </c>
      <c r="C1407" s="37" t="e">
        <f>SUMIF(#REF!,A1407,#REF!)</f>
        <v>#REF!</v>
      </c>
      <c r="D1407" s="37" t="e">
        <f>SUMIF(#REF!,A1407,#REF!)</f>
        <v>#REF!</v>
      </c>
      <c r="E1407" s="37" t="e">
        <f>SUMIF(#REF!,A1407,#REF!)</f>
        <v>#REF!</v>
      </c>
    </row>
    <row r="1408" spans="1:5" ht="17.100000000000001" customHeight="1" x14ac:dyDescent="0.15">
      <c r="A1408" s="36"/>
      <c r="B1408" s="37" t="e">
        <f>SUMIF(#REF!,A1408,#REF!)</f>
        <v>#REF!</v>
      </c>
      <c r="C1408" s="37" t="e">
        <f>SUMIF(#REF!,A1408,#REF!)</f>
        <v>#REF!</v>
      </c>
      <c r="D1408" s="37" t="e">
        <f>SUMIF(#REF!,A1408,#REF!)</f>
        <v>#REF!</v>
      </c>
      <c r="E1408" s="37" t="e">
        <f>SUMIF(#REF!,A1408,#REF!)</f>
        <v>#REF!</v>
      </c>
    </row>
    <row r="1409" spans="1:5" ht="17.100000000000001" customHeight="1" x14ac:dyDescent="0.15">
      <c r="A1409" s="36"/>
      <c r="B1409" s="37" t="e">
        <f>SUMIF(#REF!,A1409,#REF!)</f>
        <v>#REF!</v>
      </c>
      <c r="C1409" s="37" t="e">
        <f>SUMIF(#REF!,A1409,#REF!)</f>
        <v>#REF!</v>
      </c>
      <c r="D1409" s="37" t="e">
        <f>SUMIF(#REF!,A1409,#REF!)</f>
        <v>#REF!</v>
      </c>
      <c r="E1409" s="37" t="e">
        <f>SUMIF(#REF!,A1409,#REF!)</f>
        <v>#REF!</v>
      </c>
    </row>
    <row r="1410" spans="1:5" ht="17.100000000000001" customHeight="1" x14ac:dyDescent="0.15">
      <c r="A1410" s="36"/>
      <c r="B1410" s="37" t="e">
        <f>SUMIF(#REF!,A1410,#REF!)</f>
        <v>#REF!</v>
      </c>
      <c r="C1410" s="37" t="e">
        <f>SUMIF(#REF!,A1410,#REF!)</f>
        <v>#REF!</v>
      </c>
      <c r="D1410" s="37" t="e">
        <f>SUMIF(#REF!,A1410,#REF!)</f>
        <v>#REF!</v>
      </c>
      <c r="E1410" s="37" t="e">
        <f>SUMIF(#REF!,A1410,#REF!)</f>
        <v>#REF!</v>
      </c>
    </row>
    <row r="1411" spans="1:5" ht="17.100000000000001" customHeight="1" x14ac:dyDescent="0.15">
      <c r="A1411" s="36"/>
      <c r="B1411" s="37" t="e">
        <f>SUMIF(#REF!,A1411,#REF!)</f>
        <v>#REF!</v>
      </c>
      <c r="C1411" s="37" t="e">
        <f>SUMIF(#REF!,A1411,#REF!)</f>
        <v>#REF!</v>
      </c>
      <c r="D1411" s="37" t="e">
        <f>SUMIF(#REF!,A1411,#REF!)</f>
        <v>#REF!</v>
      </c>
      <c r="E1411" s="37" t="e">
        <f>SUMIF(#REF!,A1411,#REF!)</f>
        <v>#REF!</v>
      </c>
    </row>
    <row r="1412" spans="1:5" ht="17.100000000000001" customHeight="1" x14ac:dyDescent="0.15">
      <c r="A1412" s="36"/>
      <c r="B1412" s="37" t="e">
        <f>SUMIF(#REF!,A1412,#REF!)</f>
        <v>#REF!</v>
      </c>
      <c r="C1412" s="37" t="e">
        <f>SUMIF(#REF!,A1412,#REF!)</f>
        <v>#REF!</v>
      </c>
      <c r="D1412" s="37" t="e">
        <f>SUMIF(#REF!,A1412,#REF!)</f>
        <v>#REF!</v>
      </c>
      <c r="E1412" s="37" t="e">
        <f>SUMIF(#REF!,A1412,#REF!)</f>
        <v>#REF!</v>
      </c>
    </row>
    <row r="1413" spans="1:5" ht="17.100000000000001" customHeight="1" x14ac:dyDescent="0.15">
      <c r="A1413" s="36"/>
      <c r="B1413" s="37" t="e">
        <f>SUMIF(#REF!,A1413,#REF!)</f>
        <v>#REF!</v>
      </c>
      <c r="C1413" s="37" t="e">
        <f>SUMIF(#REF!,A1413,#REF!)</f>
        <v>#REF!</v>
      </c>
      <c r="D1413" s="37" t="e">
        <f>SUMIF(#REF!,A1413,#REF!)</f>
        <v>#REF!</v>
      </c>
      <c r="E1413" s="37" t="e">
        <f>SUMIF(#REF!,A1413,#REF!)</f>
        <v>#REF!</v>
      </c>
    </row>
    <row r="1414" spans="1:5" ht="17.100000000000001" customHeight="1" x14ac:dyDescent="0.15">
      <c r="A1414" s="36"/>
      <c r="B1414" s="37" t="e">
        <f>SUMIF(#REF!,A1414,#REF!)</f>
        <v>#REF!</v>
      </c>
      <c r="C1414" s="37" t="e">
        <f>SUMIF(#REF!,A1414,#REF!)</f>
        <v>#REF!</v>
      </c>
      <c r="D1414" s="37" t="e">
        <f>SUMIF(#REF!,A1414,#REF!)</f>
        <v>#REF!</v>
      </c>
      <c r="E1414" s="37" t="e">
        <f>SUMIF(#REF!,A1414,#REF!)</f>
        <v>#REF!</v>
      </c>
    </row>
    <row r="1415" spans="1:5" ht="17.100000000000001" customHeight="1" x14ac:dyDescent="0.15">
      <c r="A1415" s="36"/>
      <c r="B1415" s="37" t="e">
        <f>SUMIF(#REF!,A1415,#REF!)</f>
        <v>#REF!</v>
      </c>
      <c r="C1415" s="37" t="e">
        <f>SUMIF(#REF!,A1415,#REF!)</f>
        <v>#REF!</v>
      </c>
      <c r="D1415" s="37" t="e">
        <f>SUMIF(#REF!,A1415,#REF!)</f>
        <v>#REF!</v>
      </c>
      <c r="E1415" s="37" t="e">
        <f>SUMIF(#REF!,A1415,#REF!)</f>
        <v>#REF!</v>
      </c>
    </row>
    <row r="1416" spans="1:5" ht="17.100000000000001" customHeight="1" x14ac:dyDescent="0.15">
      <c r="A1416" s="36"/>
      <c r="B1416" s="37" t="e">
        <f>SUMIF(#REF!,A1416,#REF!)</f>
        <v>#REF!</v>
      </c>
      <c r="C1416" s="37" t="e">
        <f>SUMIF(#REF!,A1416,#REF!)</f>
        <v>#REF!</v>
      </c>
      <c r="D1416" s="37" t="e">
        <f>SUMIF(#REF!,A1416,#REF!)</f>
        <v>#REF!</v>
      </c>
      <c r="E1416" s="37" t="e">
        <f>SUMIF(#REF!,A1416,#REF!)</f>
        <v>#REF!</v>
      </c>
    </row>
    <row r="1417" spans="1:5" ht="17.100000000000001" customHeight="1" x14ac:dyDescent="0.15">
      <c r="A1417" s="36"/>
      <c r="B1417" s="37" t="e">
        <f>SUMIF(#REF!,A1417,#REF!)</f>
        <v>#REF!</v>
      </c>
      <c r="C1417" s="37" t="e">
        <f>SUMIF(#REF!,A1417,#REF!)</f>
        <v>#REF!</v>
      </c>
      <c r="D1417" s="37" t="e">
        <f>SUMIF(#REF!,A1417,#REF!)</f>
        <v>#REF!</v>
      </c>
      <c r="E1417" s="37" t="e">
        <f>SUMIF(#REF!,A1417,#REF!)</f>
        <v>#REF!</v>
      </c>
    </row>
    <row r="1418" spans="1:5" ht="17.100000000000001" customHeight="1" x14ac:dyDescent="0.15">
      <c r="A1418" s="36"/>
      <c r="B1418" s="37" t="e">
        <f>SUMIF(#REF!,A1418,#REF!)</f>
        <v>#REF!</v>
      </c>
      <c r="C1418" s="37" t="e">
        <f>SUMIF(#REF!,A1418,#REF!)</f>
        <v>#REF!</v>
      </c>
      <c r="D1418" s="37" t="e">
        <f>SUMIF(#REF!,A1418,#REF!)</f>
        <v>#REF!</v>
      </c>
      <c r="E1418" s="37" t="e">
        <f>SUMIF(#REF!,A1418,#REF!)</f>
        <v>#REF!</v>
      </c>
    </row>
    <row r="1419" spans="1:5" ht="17.100000000000001" customHeight="1" x14ac:dyDescent="0.15">
      <c r="A1419" s="36"/>
      <c r="B1419" s="37" t="e">
        <f>SUMIF(#REF!,A1419,#REF!)</f>
        <v>#REF!</v>
      </c>
      <c r="C1419" s="37" t="e">
        <f>SUMIF(#REF!,A1419,#REF!)</f>
        <v>#REF!</v>
      </c>
      <c r="D1419" s="37" t="e">
        <f>SUMIF(#REF!,A1419,#REF!)</f>
        <v>#REF!</v>
      </c>
      <c r="E1419" s="37" t="e">
        <f>SUMIF(#REF!,A1419,#REF!)</f>
        <v>#REF!</v>
      </c>
    </row>
    <row r="1420" spans="1:5" ht="17.100000000000001" customHeight="1" x14ac:dyDescent="0.15">
      <c r="A1420" s="36"/>
      <c r="B1420" s="37" t="e">
        <f>SUMIF(#REF!,A1420,#REF!)</f>
        <v>#REF!</v>
      </c>
      <c r="C1420" s="37" t="e">
        <f>SUMIF(#REF!,A1420,#REF!)</f>
        <v>#REF!</v>
      </c>
      <c r="D1420" s="37" t="e">
        <f>SUMIF(#REF!,A1420,#REF!)</f>
        <v>#REF!</v>
      </c>
      <c r="E1420" s="37" t="e">
        <f>SUMIF(#REF!,A1420,#REF!)</f>
        <v>#REF!</v>
      </c>
    </row>
    <row r="1421" spans="1:5" ht="17.100000000000001" customHeight="1" x14ac:dyDescent="0.15">
      <c r="A1421" s="36"/>
      <c r="B1421" s="37" t="e">
        <f>SUMIF(#REF!,A1421,#REF!)</f>
        <v>#REF!</v>
      </c>
      <c r="C1421" s="37" t="e">
        <f>SUMIF(#REF!,A1421,#REF!)</f>
        <v>#REF!</v>
      </c>
      <c r="D1421" s="37" t="e">
        <f>SUMIF(#REF!,A1421,#REF!)</f>
        <v>#REF!</v>
      </c>
      <c r="E1421" s="37" t="e">
        <f>SUMIF(#REF!,A1421,#REF!)</f>
        <v>#REF!</v>
      </c>
    </row>
    <row r="1422" spans="1:5" ht="17.100000000000001" customHeight="1" x14ac:dyDescent="0.15">
      <c r="A1422" s="36"/>
      <c r="B1422" s="37" t="e">
        <f>SUMIF(#REF!,A1422,#REF!)</f>
        <v>#REF!</v>
      </c>
      <c r="C1422" s="37" t="e">
        <f>SUMIF(#REF!,A1422,#REF!)</f>
        <v>#REF!</v>
      </c>
      <c r="D1422" s="37" t="e">
        <f>SUMIF(#REF!,A1422,#REF!)</f>
        <v>#REF!</v>
      </c>
      <c r="E1422" s="37" t="e">
        <f>SUMIF(#REF!,A1422,#REF!)</f>
        <v>#REF!</v>
      </c>
    </row>
    <row r="1423" spans="1:5" ht="17.100000000000001" customHeight="1" x14ac:dyDescent="0.15">
      <c r="A1423" s="36"/>
      <c r="B1423" s="37" t="e">
        <f>SUMIF(#REF!,A1423,#REF!)</f>
        <v>#REF!</v>
      </c>
      <c r="C1423" s="37" t="e">
        <f>SUMIF(#REF!,A1423,#REF!)</f>
        <v>#REF!</v>
      </c>
      <c r="D1423" s="37" t="e">
        <f>SUMIF(#REF!,A1423,#REF!)</f>
        <v>#REF!</v>
      </c>
      <c r="E1423" s="37" t="e">
        <f>SUMIF(#REF!,A1423,#REF!)</f>
        <v>#REF!</v>
      </c>
    </row>
    <row r="1424" spans="1:5" ht="17.100000000000001" customHeight="1" x14ac:dyDescent="0.15">
      <c r="A1424" s="36"/>
      <c r="B1424" s="37" t="e">
        <f>SUMIF(#REF!,A1424,#REF!)</f>
        <v>#REF!</v>
      </c>
      <c r="C1424" s="37" t="e">
        <f>SUMIF(#REF!,A1424,#REF!)</f>
        <v>#REF!</v>
      </c>
      <c r="D1424" s="37" t="e">
        <f>SUMIF(#REF!,A1424,#REF!)</f>
        <v>#REF!</v>
      </c>
      <c r="E1424" s="37" t="e">
        <f>SUMIF(#REF!,A1424,#REF!)</f>
        <v>#REF!</v>
      </c>
    </row>
    <row r="1425" spans="1:5" ht="17.100000000000001" customHeight="1" x14ac:dyDescent="0.15">
      <c r="A1425" s="36"/>
      <c r="B1425" s="37" t="e">
        <f>SUMIF(#REF!,A1425,#REF!)</f>
        <v>#REF!</v>
      </c>
      <c r="C1425" s="37" t="e">
        <f>SUMIF(#REF!,A1425,#REF!)</f>
        <v>#REF!</v>
      </c>
      <c r="D1425" s="37" t="e">
        <f>SUMIF(#REF!,A1425,#REF!)</f>
        <v>#REF!</v>
      </c>
      <c r="E1425" s="37" t="e">
        <f>SUMIF(#REF!,A1425,#REF!)</f>
        <v>#REF!</v>
      </c>
    </row>
    <row r="1426" spans="1:5" ht="17.100000000000001" customHeight="1" x14ac:dyDescent="0.15">
      <c r="A1426" s="36"/>
      <c r="B1426" s="37" t="e">
        <f>SUMIF(#REF!,A1426,#REF!)</f>
        <v>#REF!</v>
      </c>
      <c r="C1426" s="37" t="e">
        <f>SUMIF(#REF!,A1426,#REF!)</f>
        <v>#REF!</v>
      </c>
      <c r="D1426" s="37" t="e">
        <f>SUMIF(#REF!,A1426,#REF!)</f>
        <v>#REF!</v>
      </c>
      <c r="E1426" s="37" t="e">
        <f>SUMIF(#REF!,A1426,#REF!)</f>
        <v>#REF!</v>
      </c>
    </row>
    <row r="1427" spans="1:5" ht="17.100000000000001" customHeight="1" x14ac:dyDescent="0.15">
      <c r="A1427" s="36"/>
      <c r="B1427" s="37" t="e">
        <f>SUMIF(#REF!,A1427,#REF!)</f>
        <v>#REF!</v>
      </c>
      <c r="C1427" s="37" t="e">
        <f>SUMIF(#REF!,A1427,#REF!)</f>
        <v>#REF!</v>
      </c>
      <c r="D1427" s="37" t="e">
        <f>SUMIF(#REF!,A1427,#REF!)</f>
        <v>#REF!</v>
      </c>
      <c r="E1427" s="37" t="e">
        <f>SUMIF(#REF!,A1427,#REF!)</f>
        <v>#REF!</v>
      </c>
    </row>
    <row r="1428" spans="1:5" ht="17.100000000000001" customHeight="1" x14ac:dyDescent="0.15">
      <c r="A1428" s="36"/>
      <c r="B1428" s="37" t="e">
        <f>SUMIF(#REF!,A1428,#REF!)</f>
        <v>#REF!</v>
      </c>
      <c r="C1428" s="37" t="e">
        <f>SUMIF(#REF!,A1428,#REF!)</f>
        <v>#REF!</v>
      </c>
      <c r="D1428" s="37" t="e">
        <f>SUMIF(#REF!,A1428,#REF!)</f>
        <v>#REF!</v>
      </c>
      <c r="E1428" s="37" t="e">
        <f>SUMIF(#REF!,A1428,#REF!)</f>
        <v>#REF!</v>
      </c>
    </row>
    <row r="1429" spans="1:5" ht="17.100000000000001" customHeight="1" x14ac:dyDescent="0.15">
      <c r="A1429" s="36"/>
      <c r="B1429" s="37" t="e">
        <f>SUMIF(#REF!,A1429,#REF!)</f>
        <v>#REF!</v>
      </c>
      <c r="C1429" s="37" t="e">
        <f>SUMIF(#REF!,A1429,#REF!)</f>
        <v>#REF!</v>
      </c>
      <c r="D1429" s="37" t="e">
        <f>SUMIF(#REF!,A1429,#REF!)</f>
        <v>#REF!</v>
      </c>
      <c r="E1429" s="37" t="e">
        <f>SUMIF(#REF!,A1429,#REF!)</f>
        <v>#REF!</v>
      </c>
    </row>
    <row r="1430" spans="1:5" ht="17.100000000000001" customHeight="1" x14ac:dyDescent="0.15">
      <c r="A1430" s="36"/>
      <c r="B1430" s="37" t="e">
        <f>SUMIF(#REF!,A1430,#REF!)</f>
        <v>#REF!</v>
      </c>
      <c r="C1430" s="37" t="e">
        <f>SUMIF(#REF!,A1430,#REF!)</f>
        <v>#REF!</v>
      </c>
      <c r="D1430" s="37" t="e">
        <f>SUMIF(#REF!,A1430,#REF!)</f>
        <v>#REF!</v>
      </c>
      <c r="E1430" s="37" t="e">
        <f>SUMIF(#REF!,A1430,#REF!)</f>
        <v>#REF!</v>
      </c>
    </row>
    <row r="1431" spans="1:5" ht="17.100000000000001" customHeight="1" x14ac:dyDescent="0.15">
      <c r="A1431" s="36"/>
      <c r="B1431" s="37" t="e">
        <f>SUMIF(#REF!,A1431,#REF!)</f>
        <v>#REF!</v>
      </c>
      <c r="C1431" s="37" t="e">
        <f>SUMIF(#REF!,A1431,#REF!)</f>
        <v>#REF!</v>
      </c>
      <c r="D1431" s="37" t="e">
        <f>SUMIF(#REF!,A1431,#REF!)</f>
        <v>#REF!</v>
      </c>
      <c r="E1431" s="37" t="e">
        <f>SUMIF(#REF!,A1431,#REF!)</f>
        <v>#REF!</v>
      </c>
    </row>
    <row r="1432" spans="1:5" ht="17.100000000000001" customHeight="1" x14ac:dyDescent="0.15">
      <c r="A1432" s="36"/>
      <c r="B1432" s="37" t="e">
        <f>SUMIF(#REF!,A1432,#REF!)</f>
        <v>#REF!</v>
      </c>
      <c r="C1432" s="37" t="e">
        <f>SUMIF(#REF!,A1432,#REF!)</f>
        <v>#REF!</v>
      </c>
      <c r="D1432" s="37" t="e">
        <f>SUMIF(#REF!,A1432,#REF!)</f>
        <v>#REF!</v>
      </c>
      <c r="E1432" s="37" t="e">
        <f>SUMIF(#REF!,A1432,#REF!)</f>
        <v>#REF!</v>
      </c>
    </row>
    <row r="1433" spans="1:5" ht="17.100000000000001" customHeight="1" x14ac:dyDescent="0.15">
      <c r="A1433" s="36"/>
      <c r="B1433" s="37" t="e">
        <f>SUMIF(#REF!,A1433,#REF!)</f>
        <v>#REF!</v>
      </c>
      <c r="C1433" s="37" t="e">
        <f>SUMIF(#REF!,A1433,#REF!)</f>
        <v>#REF!</v>
      </c>
      <c r="D1433" s="37" t="e">
        <f>SUMIF(#REF!,A1433,#REF!)</f>
        <v>#REF!</v>
      </c>
      <c r="E1433" s="37" t="e">
        <f>SUMIF(#REF!,A1433,#REF!)</f>
        <v>#REF!</v>
      </c>
    </row>
    <row r="1434" spans="1:5" ht="17.100000000000001" customHeight="1" x14ac:dyDescent="0.15">
      <c r="A1434" s="36"/>
      <c r="B1434" s="37" t="e">
        <f>SUMIF(#REF!,A1434,#REF!)</f>
        <v>#REF!</v>
      </c>
      <c r="C1434" s="37" t="e">
        <f>SUMIF(#REF!,A1434,#REF!)</f>
        <v>#REF!</v>
      </c>
      <c r="D1434" s="37" t="e">
        <f>SUMIF(#REF!,A1434,#REF!)</f>
        <v>#REF!</v>
      </c>
      <c r="E1434" s="37" t="e">
        <f>SUMIF(#REF!,A1434,#REF!)</f>
        <v>#REF!</v>
      </c>
    </row>
    <row r="1435" spans="1:5" ht="17.100000000000001" customHeight="1" x14ac:dyDescent="0.15">
      <c r="A1435" s="36"/>
      <c r="B1435" s="37" t="e">
        <f>SUMIF(#REF!,A1435,#REF!)</f>
        <v>#REF!</v>
      </c>
      <c r="C1435" s="37" t="e">
        <f>SUMIF(#REF!,A1435,#REF!)</f>
        <v>#REF!</v>
      </c>
      <c r="D1435" s="37" t="e">
        <f>SUMIF(#REF!,A1435,#REF!)</f>
        <v>#REF!</v>
      </c>
      <c r="E1435" s="37" t="e">
        <f>SUMIF(#REF!,A1435,#REF!)</f>
        <v>#REF!</v>
      </c>
    </row>
    <row r="1436" spans="1:5" ht="17.100000000000001" customHeight="1" x14ac:dyDescent="0.15">
      <c r="A1436" s="36"/>
      <c r="B1436" s="37" t="e">
        <f>SUMIF(#REF!,A1436,#REF!)</f>
        <v>#REF!</v>
      </c>
      <c r="C1436" s="37" t="e">
        <f>SUMIF(#REF!,A1436,#REF!)</f>
        <v>#REF!</v>
      </c>
      <c r="D1436" s="37" t="e">
        <f>SUMIF(#REF!,A1436,#REF!)</f>
        <v>#REF!</v>
      </c>
      <c r="E1436" s="37" t="e">
        <f>SUMIF(#REF!,A1436,#REF!)</f>
        <v>#REF!</v>
      </c>
    </row>
    <row r="1437" spans="1:5" ht="17.100000000000001" customHeight="1" x14ac:dyDescent="0.15">
      <c r="A1437" s="36"/>
      <c r="B1437" s="37" t="e">
        <f>SUMIF(#REF!,A1437,#REF!)</f>
        <v>#REF!</v>
      </c>
      <c r="C1437" s="37" t="e">
        <f>SUMIF(#REF!,A1437,#REF!)</f>
        <v>#REF!</v>
      </c>
      <c r="D1437" s="37" t="e">
        <f>SUMIF(#REF!,A1437,#REF!)</f>
        <v>#REF!</v>
      </c>
      <c r="E1437" s="37" t="e">
        <f>SUMIF(#REF!,A1437,#REF!)</f>
        <v>#REF!</v>
      </c>
    </row>
    <row r="1438" spans="1:5" ht="17.100000000000001" customHeight="1" x14ac:dyDescent="0.15">
      <c r="A1438" s="36"/>
      <c r="B1438" s="37" t="e">
        <f>SUMIF(#REF!,A1438,#REF!)</f>
        <v>#REF!</v>
      </c>
      <c r="C1438" s="37" t="e">
        <f>SUMIF(#REF!,A1438,#REF!)</f>
        <v>#REF!</v>
      </c>
      <c r="D1438" s="37" t="e">
        <f>SUMIF(#REF!,A1438,#REF!)</f>
        <v>#REF!</v>
      </c>
      <c r="E1438" s="37" t="e">
        <f>SUMIF(#REF!,A1438,#REF!)</f>
        <v>#REF!</v>
      </c>
    </row>
    <row r="1439" spans="1:5" ht="17.100000000000001" customHeight="1" x14ac:dyDescent="0.15">
      <c r="A1439" s="36"/>
      <c r="B1439" s="37" t="e">
        <f>SUMIF(#REF!,A1439,#REF!)</f>
        <v>#REF!</v>
      </c>
      <c r="C1439" s="37" t="e">
        <f>SUMIF(#REF!,A1439,#REF!)</f>
        <v>#REF!</v>
      </c>
      <c r="D1439" s="37" t="e">
        <f>SUMIF(#REF!,A1439,#REF!)</f>
        <v>#REF!</v>
      </c>
      <c r="E1439" s="37" t="e">
        <f>SUMIF(#REF!,A1439,#REF!)</f>
        <v>#REF!</v>
      </c>
    </row>
    <row r="1440" spans="1:5" ht="17.100000000000001" customHeight="1" x14ac:dyDescent="0.15">
      <c r="A1440" s="36"/>
      <c r="B1440" s="37" t="e">
        <f>SUMIF(#REF!,A1440,#REF!)</f>
        <v>#REF!</v>
      </c>
      <c r="C1440" s="37" t="e">
        <f>SUMIF(#REF!,A1440,#REF!)</f>
        <v>#REF!</v>
      </c>
      <c r="D1440" s="37" t="e">
        <f>SUMIF(#REF!,A1440,#REF!)</f>
        <v>#REF!</v>
      </c>
      <c r="E1440" s="37" t="e">
        <f>SUMIF(#REF!,A1440,#REF!)</f>
        <v>#REF!</v>
      </c>
    </row>
    <row r="1441" spans="1:5" ht="17.100000000000001" customHeight="1" x14ac:dyDescent="0.15">
      <c r="A1441" s="36"/>
      <c r="B1441" s="37" t="e">
        <f>SUMIF(#REF!,A1441,#REF!)</f>
        <v>#REF!</v>
      </c>
      <c r="C1441" s="37" t="e">
        <f>SUMIF(#REF!,A1441,#REF!)</f>
        <v>#REF!</v>
      </c>
      <c r="D1441" s="37" t="e">
        <f>SUMIF(#REF!,A1441,#REF!)</f>
        <v>#REF!</v>
      </c>
      <c r="E1441" s="37" t="e">
        <f>SUMIF(#REF!,A1441,#REF!)</f>
        <v>#REF!</v>
      </c>
    </row>
    <row r="1442" spans="1:5" ht="17.100000000000001" customHeight="1" x14ac:dyDescent="0.15">
      <c r="A1442" s="36"/>
      <c r="B1442" s="37" t="e">
        <f>SUMIF(#REF!,A1442,#REF!)</f>
        <v>#REF!</v>
      </c>
      <c r="C1442" s="37" t="e">
        <f>SUMIF(#REF!,A1442,#REF!)</f>
        <v>#REF!</v>
      </c>
      <c r="D1442" s="37" t="e">
        <f>SUMIF(#REF!,A1442,#REF!)</f>
        <v>#REF!</v>
      </c>
      <c r="E1442" s="37" t="e">
        <f>SUMIF(#REF!,A1442,#REF!)</f>
        <v>#REF!</v>
      </c>
    </row>
    <row r="1443" spans="1:5" ht="17.100000000000001" customHeight="1" x14ac:dyDescent="0.15">
      <c r="A1443" s="36"/>
      <c r="B1443" s="37" t="e">
        <f>SUMIF(#REF!,A1443,#REF!)</f>
        <v>#REF!</v>
      </c>
      <c r="C1443" s="37" t="e">
        <f>SUMIF(#REF!,A1443,#REF!)</f>
        <v>#REF!</v>
      </c>
      <c r="D1443" s="37" t="e">
        <f>SUMIF(#REF!,A1443,#REF!)</f>
        <v>#REF!</v>
      </c>
      <c r="E1443" s="37" t="e">
        <f>SUMIF(#REF!,A1443,#REF!)</f>
        <v>#REF!</v>
      </c>
    </row>
    <row r="1444" spans="1:5" ht="17.100000000000001" customHeight="1" x14ac:dyDescent="0.15">
      <c r="A1444" s="36"/>
      <c r="B1444" s="37" t="e">
        <f>SUMIF(#REF!,A1444,#REF!)</f>
        <v>#REF!</v>
      </c>
      <c r="C1444" s="37" t="e">
        <f>SUMIF(#REF!,A1444,#REF!)</f>
        <v>#REF!</v>
      </c>
      <c r="D1444" s="37" t="e">
        <f>SUMIF(#REF!,A1444,#REF!)</f>
        <v>#REF!</v>
      </c>
      <c r="E1444" s="37" t="e">
        <f>SUMIF(#REF!,A1444,#REF!)</f>
        <v>#REF!</v>
      </c>
    </row>
    <row r="1445" spans="1:5" ht="17.100000000000001" customHeight="1" x14ac:dyDescent="0.15">
      <c r="A1445" s="36"/>
      <c r="B1445" s="37" t="e">
        <f>SUMIF(#REF!,A1445,#REF!)</f>
        <v>#REF!</v>
      </c>
      <c r="C1445" s="37" t="e">
        <f>SUMIF(#REF!,A1445,#REF!)</f>
        <v>#REF!</v>
      </c>
      <c r="D1445" s="37" t="e">
        <f>SUMIF(#REF!,A1445,#REF!)</f>
        <v>#REF!</v>
      </c>
      <c r="E1445" s="37" t="e">
        <f>SUMIF(#REF!,A1445,#REF!)</f>
        <v>#REF!</v>
      </c>
    </row>
    <row r="1446" spans="1:5" ht="17.100000000000001" customHeight="1" x14ac:dyDescent="0.15">
      <c r="A1446" s="36"/>
      <c r="B1446" s="37" t="e">
        <f>SUMIF(#REF!,A1446,#REF!)</f>
        <v>#REF!</v>
      </c>
      <c r="C1446" s="37" t="e">
        <f>SUMIF(#REF!,A1446,#REF!)</f>
        <v>#REF!</v>
      </c>
      <c r="D1446" s="37" t="e">
        <f>SUMIF(#REF!,A1446,#REF!)</f>
        <v>#REF!</v>
      </c>
      <c r="E1446" s="37" t="e">
        <f>SUMIF(#REF!,A1446,#REF!)</f>
        <v>#REF!</v>
      </c>
    </row>
    <row r="1447" spans="1:5" ht="17.100000000000001" customHeight="1" x14ac:dyDescent="0.15">
      <c r="A1447" s="36"/>
      <c r="B1447" s="37" t="e">
        <f>SUMIF(#REF!,A1447,#REF!)</f>
        <v>#REF!</v>
      </c>
      <c r="C1447" s="37" t="e">
        <f>SUMIF(#REF!,A1447,#REF!)</f>
        <v>#REF!</v>
      </c>
      <c r="D1447" s="37" t="e">
        <f>SUMIF(#REF!,A1447,#REF!)</f>
        <v>#REF!</v>
      </c>
      <c r="E1447" s="37" t="e">
        <f>SUMIF(#REF!,A1447,#REF!)</f>
        <v>#REF!</v>
      </c>
    </row>
    <row r="1448" spans="1:5" ht="17.100000000000001" customHeight="1" x14ac:dyDescent="0.15">
      <c r="A1448" s="36"/>
      <c r="B1448" s="37" t="e">
        <f>SUMIF(#REF!,A1448,#REF!)</f>
        <v>#REF!</v>
      </c>
      <c r="C1448" s="37" t="e">
        <f>SUMIF(#REF!,A1448,#REF!)</f>
        <v>#REF!</v>
      </c>
      <c r="D1448" s="37" t="e">
        <f>SUMIF(#REF!,A1448,#REF!)</f>
        <v>#REF!</v>
      </c>
      <c r="E1448" s="37" t="e">
        <f>SUMIF(#REF!,A1448,#REF!)</f>
        <v>#REF!</v>
      </c>
    </row>
    <row r="1449" spans="1:5" ht="17.100000000000001" customHeight="1" x14ac:dyDescent="0.15">
      <c r="A1449" s="36"/>
      <c r="B1449" s="37" t="e">
        <f>SUMIF(#REF!,A1449,#REF!)</f>
        <v>#REF!</v>
      </c>
      <c r="C1449" s="37" t="e">
        <f>SUMIF(#REF!,A1449,#REF!)</f>
        <v>#REF!</v>
      </c>
      <c r="D1449" s="37" t="e">
        <f>SUMIF(#REF!,A1449,#REF!)</f>
        <v>#REF!</v>
      </c>
      <c r="E1449" s="37" t="e">
        <f>SUMIF(#REF!,A1449,#REF!)</f>
        <v>#REF!</v>
      </c>
    </row>
    <row r="1450" spans="1:5" ht="17.100000000000001" customHeight="1" x14ac:dyDescent="0.15">
      <c r="A1450" s="36"/>
      <c r="B1450" s="37" t="e">
        <f>SUMIF(#REF!,A1450,#REF!)</f>
        <v>#REF!</v>
      </c>
      <c r="C1450" s="37" t="e">
        <f>SUMIF(#REF!,A1450,#REF!)</f>
        <v>#REF!</v>
      </c>
      <c r="D1450" s="37" t="e">
        <f>SUMIF(#REF!,A1450,#REF!)</f>
        <v>#REF!</v>
      </c>
      <c r="E1450" s="37" t="e">
        <f>SUMIF(#REF!,A1450,#REF!)</f>
        <v>#REF!</v>
      </c>
    </row>
    <row r="1451" spans="1:5" ht="17.100000000000001" customHeight="1" x14ac:dyDescent="0.15">
      <c r="A1451" s="36"/>
      <c r="B1451" s="37" t="e">
        <f>SUMIF(#REF!,A1451,#REF!)</f>
        <v>#REF!</v>
      </c>
      <c r="C1451" s="37" t="e">
        <f>SUMIF(#REF!,A1451,#REF!)</f>
        <v>#REF!</v>
      </c>
      <c r="D1451" s="37" t="e">
        <f>SUMIF(#REF!,A1451,#REF!)</f>
        <v>#REF!</v>
      </c>
      <c r="E1451" s="37" t="e">
        <f>SUMIF(#REF!,A1451,#REF!)</f>
        <v>#REF!</v>
      </c>
    </row>
    <row r="1452" spans="1:5" ht="17.100000000000001" customHeight="1" x14ac:dyDescent="0.15">
      <c r="A1452" s="36"/>
      <c r="B1452" s="37" t="e">
        <f>SUMIF(#REF!,A1452,#REF!)</f>
        <v>#REF!</v>
      </c>
      <c r="C1452" s="37" t="e">
        <f>SUMIF(#REF!,A1452,#REF!)</f>
        <v>#REF!</v>
      </c>
      <c r="D1452" s="37" t="e">
        <f>SUMIF(#REF!,A1452,#REF!)</f>
        <v>#REF!</v>
      </c>
      <c r="E1452" s="37" t="e">
        <f>SUMIF(#REF!,A1452,#REF!)</f>
        <v>#REF!</v>
      </c>
    </row>
    <row r="1453" spans="1:5" ht="17.100000000000001" customHeight="1" x14ac:dyDescent="0.15">
      <c r="A1453" s="36"/>
      <c r="B1453" s="37" t="e">
        <f>SUMIF(#REF!,A1453,#REF!)</f>
        <v>#REF!</v>
      </c>
      <c r="C1453" s="37" t="e">
        <f>SUMIF(#REF!,A1453,#REF!)</f>
        <v>#REF!</v>
      </c>
      <c r="D1453" s="37" t="e">
        <f>SUMIF(#REF!,A1453,#REF!)</f>
        <v>#REF!</v>
      </c>
      <c r="E1453" s="37" t="e">
        <f>SUMIF(#REF!,A1453,#REF!)</f>
        <v>#REF!</v>
      </c>
    </row>
    <row r="1454" spans="1:5" ht="17.100000000000001" customHeight="1" x14ac:dyDescent="0.15">
      <c r="A1454" s="36"/>
      <c r="B1454" s="37" t="e">
        <f>SUMIF(#REF!,A1454,#REF!)</f>
        <v>#REF!</v>
      </c>
      <c r="C1454" s="37" t="e">
        <f>SUMIF(#REF!,A1454,#REF!)</f>
        <v>#REF!</v>
      </c>
      <c r="D1454" s="37" t="e">
        <f>SUMIF(#REF!,A1454,#REF!)</f>
        <v>#REF!</v>
      </c>
      <c r="E1454" s="37" t="e">
        <f>SUMIF(#REF!,A1454,#REF!)</f>
        <v>#REF!</v>
      </c>
    </row>
    <row r="1455" spans="1:5" ht="17.100000000000001" customHeight="1" x14ac:dyDescent="0.15">
      <c r="A1455" s="36"/>
      <c r="B1455" s="37" t="e">
        <f>SUMIF(#REF!,A1455,#REF!)</f>
        <v>#REF!</v>
      </c>
      <c r="C1455" s="37" t="e">
        <f>SUMIF(#REF!,A1455,#REF!)</f>
        <v>#REF!</v>
      </c>
      <c r="D1455" s="37" t="e">
        <f>SUMIF(#REF!,A1455,#REF!)</f>
        <v>#REF!</v>
      </c>
      <c r="E1455" s="37" t="e">
        <f>SUMIF(#REF!,A1455,#REF!)</f>
        <v>#REF!</v>
      </c>
    </row>
    <row r="1456" spans="1:5" ht="17.100000000000001" customHeight="1" x14ac:dyDescent="0.15">
      <c r="A1456" s="36"/>
      <c r="B1456" s="37" t="e">
        <f>SUMIF(#REF!,A1456,#REF!)</f>
        <v>#REF!</v>
      </c>
      <c r="C1456" s="37" t="e">
        <f>SUMIF(#REF!,A1456,#REF!)</f>
        <v>#REF!</v>
      </c>
      <c r="D1456" s="37" t="e">
        <f>SUMIF(#REF!,A1456,#REF!)</f>
        <v>#REF!</v>
      </c>
      <c r="E1456" s="37" t="e">
        <f>SUMIF(#REF!,A1456,#REF!)</f>
        <v>#REF!</v>
      </c>
    </row>
    <row r="1457" spans="1:5" ht="17.100000000000001" customHeight="1" x14ac:dyDescent="0.15">
      <c r="A1457" s="36"/>
      <c r="B1457" s="37" t="e">
        <f>SUMIF(#REF!,A1457,#REF!)</f>
        <v>#REF!</v>
      </c>
      <c r="C1457" s="37" t="e">
        <f>SUMIF(#REF!,A1457,#REF!)</f>
        <v>#REF!</v>
      </c>
      <c r="D1457" s="37" t="e">
        <f>SUMIF(#REF!,A1457,#REF!)</f>
        <v>#REF!</v>
      </c>
      <c r="E1457" s="37" t="e">
        <f>SUMIF(#REF!,A1457,#REF!)</f>
        <v>#REF!</v>
      </c>
    </row>
    <row r="1458" spans="1:5" ht="17.100000000000001" customHeight="1" x14ac:dyDescent="0.15">
      <c r="A1458" s="36"/>
      <c r="B1458" s="37" t="e">
        <f>SUMIF(#REF!,A1458,#REF!)</f>
        <v>#REF!</v>
      </c>
      <c r="C1458" s="37" t="e">
        <f>SUMIF(#REF!,A1458,#REF!)</f>
        <v>#REF!</v>
      </c>
      <c r="D1458" s="37" t="e">
        <f>SUMIF(#REF!,A1458,#REF!)</f>
        <v>#REF!</v>
      </c>
      <c r="E1458" s="37" t="e">
        <f>SUMIF(#REF!,A1458,#REF!)</f>
        <v>#REF!</v>
      </c>
    </row>
    <row r="1459" spans="1:5" ht="17.100000000000001" customHeight="1" x14ac:dyDescent="0.15">
      <c r="A1459" s="36"/>
      <c r="B1459" s="37" t="e">
        <f>SUMIF(#REF!,A1459,#REF!)</f>
        <v>#REF!</v>
      </c>
      <c r="C1459" s="37" t="e">
        <f>SUMIF(#REF!,A1459,#REF!)</f>
        <v>#REF!</v>
      </c>
      <c r="D1459" s="37" t="e">
        <f>SUMIF(#REF!,A1459,#REF!)</f>
        <v>#REF!</v>
      </c>
      <c r="E1459" s="37" t="e">
        <f>SUMIF(#REF!,A1459,#REF!)</f>
        <v>#REF!</v>
      </c>
    </row>
    <row r="1460" spans="1:5" ht="17.100000000000001" customHeight="1" x14ac:dyDescent="0.15">
      <c r="A1460" s="36"/>
      <c r="B1460" s="37" t="e">
        <f>SUMIF(#REF!,A1460,#REF!)</f>
        <v>#REF!</v>
      </c>
      <c r="C1460" s="37" t="e">
        <f>SUMIF(#REF!,A1460,#REF!)</f>
        <v>#REF!</v>
      </c>
      <c r="D1460" s="37" t="e">
        <f>SUMIF(#REF!,A1460,#REF!)</f>
        <v>#REF!</v>
      </c>
      <c r="E1460" s="37" t="e">
        <f>SUMIF(#REF!,A1460,#REF!)</f>
        <v>#REF!</v>
      </c>
    </row>
    <row r="1461" spans="1:5" ht="17.100000000000001" customHeight="1" x14ac:dyDescent="0.15">
      <c r="A1461" s="36"/>
      <c r="B1461" s="37" t="e">
        <f>SUMIF(#REF!,A1461,#REF!)</f>
        <v>#REF!</v>
      </c>
      <c r="C1461" s="37" t="e">
        <f>SUMIF(#REF!,A1461,#REF!)</f>
        <v>#REF!</v>
      </c>
      <c r="D1461" s="37" t="e">
        <f>SUMIF(#REF!,A1461,#REF!)</f>
        <v>#REF!</v>
      </c>
      <c r="E1461" s="37" t="e">
        <f>SUMIF(#REF!,A1461,#REF!)</f>
        <v>#REF!</v>
      </c>
    </row>
    <row r="1462" spans="1:5" ht="17.100000000000001" customHeight="1" x14ac:dyDescent="0.15">
      <c r="A1462" s="36"/>
      <c r="B1462" s="37" t="e">
        <f>SUMIF(#REF!,A1462,#REF!)</f>
        <v>#REF!</v>
      </c>
      <c r="C1462" s="37" t="e">
        <f>SUMIF(#REF!,A1462,#REF!)</f>
        <v>#REF!</v>
      </c>
      <c r="D1462" s="37" t="e">
        <f>SUMIF(#REF!,A1462,#REF!)</f>
        <v>#REF!</v>
      </c>
      <c r="E1462" s="37" t="e">
        <f>SUMIF(#REF!,A1462,#REF!)</f>
        <v>#REF!</v>
      </c>
    </row>
    <row r="1463" spans="1:5" ht="17.100000000000001" customHeight="1" x14ac:dyDescent="0.15">
      <c r="A1463" s="36"/>
      <c r="B1463" s="37" t="e">
        <f>SUMIF(#REF!,A1463,#REF!)</f>
        <v>#REF!</v>
      </c>
      <c r="C1463" s="37" t="e">
        <f>SUMIF(#REF!,A1463,#REF!)</f>
        <v>#REF!</v>
      </c>
      <c r="D1463" s="37" t="e">
        <f>SUMIF(#REF!,A1463,#REF!)</f>
        <v>#REF!</v>
      </c>
      <c r="E1463" s="37" t="e">
        <f>SUMIF(#REF!,A1463,#REF!)</f>
        <v>#REF!</v>
      </c>
    </row>
    <row r="1464" spans="1:5" ht="17.100000000000001" customHeight="1" x14ac:dyDescent="0.15">
      <c r="A1464" s="36"/>
      <c r="B1464" s="37" t="e">
        <f>SUMIF(#REF!,A1464,#REF!)</f>
        <v>#REF!</v>
      </c>
      <c r="C1464" s="37" t="e">
        <f>SUMIF(#REF!,A1464,#REF!)</f>
        <v>#REF!</v>
      </c>
      <c r="D1464" s="37" t="e">
        <f>SUMIF(#REF!,A1464,#REF!)</f>
        <v>#REF!</v>
      </c>
      <c r="E1464" s="37" t="e">
        <f>SUMIF(#REF!,A1464,#REF!)</f>
        <v>#REF!</v>
      </c>
    </row>
    <row r="1465" spans="1:5" ht="17.100000000000001" customHeight="1" x14ac:dyDescent="0.15">
      <c r="A1465" s="36"/>
      <c r="B1465" s="37" t="e">
        <f>SUMIF(#REF!,A1465,#REF!)</f>
        <v>#REF!</v>
      </c>
      <c r="C1465" s="37" t="e">
        <f>SUMIF(#REF!,A1465,#REF!)</f>
        <v>#REF!</v>
      </c>
      <c r="D1465" s="37" t="e">
        <f>SUMIF(#REF!,A1465,#REF!)</f>
        <v>#REF!</v>
      </c>
      <c r="E1465" s="37" t="e">
        <f>SUMIF(#REF!,A1465,#REF!)</f>
        <v>#REF!</v>
      </c>
    </row>
    <row r="1466" spans="1:5" ht="17.100000000000001" customHeight="1" x14ac:dyDescent="0.15">
      <c r="A1466" s="36"/>
      <c r="B1466" s="37" t="e">
        <f>SUMIF(#REF!,A1466,#REF!)</f>
        <v>#REF!</v>
      </c>
      <c r="C1466" s="37" t="e">
        <f>SUMIF(#REF!,A1466,#REF!)</f>
        <v>#REF!</v>
      </c>
      <c r="D1466" s="37" t="e">
        <f>SUMIF(#REF!,A1466,#REF!)</f>
        <v>#REF!</v>
      </c>
      <c r="E1466" s="37" t="e">
        <f>SUMIF(#REF!,A1466,#REF!)</f>
        <v>#REF!</v>
      </c>
    </row>
    <row r="1467" spans="1:5" ht="17.100000000000001" customHeight="1" x14ac:dyDescent="0.15">
      <c r="A1467" s="36"/>
      <c r="B1467" s="37" t="e">
        <f>SUMIF(#REF!,A1467,#REF!)</f>
        <v>#REF!</v>
      </c>
      <c r="C1467" s="37" t="e">
        <f>SUMIF(#REF!,A1467,#REF!)</f>
        <v>#REF!</v>
      </c>
      <c r="D1467" s="37" t="e">
        <f>SUMIF(#REF!,A1467,#REF!)</f>
        <v>#REF!</v>
      </c>
      <c r="E1467" s="37" t="e">
        <f>SUMIF(#REF!,A1467,#REF!)</f>
        <v>#REF!</v>
      </c>
    </row>
    <row r="1468" spans="1:5" ht="17.100000000000001" customHeight="1" x14ac:dyDescent="0.15">
      <c r="A1468" s="36"/>
      <c r="B1468" s="37" t="e">
        <f>SUMIF(#REF!,A1468,#REF!)</f>
        <v>#REF!</v>
      </c>
      <c r="C1468" s="37" t="e">
        <f>SUMIF(#REF!,A1468,#REF!)</f>
        <v>#REF!</v>
      </c>
      <c r="D1468" s="37" t="e">
        <f>SUMIF(#REF!,A1468,#REF!)</f>
        <v>#REF!</v>
      </c>
      <c r="E1468" s="37" t="e">
        <f>SUMIF(#REF!,A1468,#REF!)</f>
        <v>#REF!</v>
      </c>
    </row>
    <row r="1469" spans="1:5" ht="17.100000000000001" customHeight="1" x14ac:dyDescent="0.15">
      <c r="A1469" s="36"/>
      <c r="B1469" s="37" t="e">
        <f>SUMIF(#REF!,A1469,#REF!)</f>
        <v>#REF!</v>
      </c>
      <c r="C1469" s="37" t="e">
        <f>SUMIF(#REF!,A1469,#REF!)</f>
        <v>#REF!</v>
      </c>
      <c r="D1469" s="37" t="e">
        <f>SUMIF(#REF!,A1469,#REF!)</f>
        <v>#REF!</v>
      </c>
      <c r="E1469" s="37" t="e">
        <f>SUMIF(#REF!,A1469,#REF!)</f>
        <v>#REF!</v>
      </c>
    </row>
    <row r="1470" spans="1:5" ht="17.100000000000001" customHeight="1" x14ac:dyDescent="0.15">
      <c r="A1470" s="36"/>
      <c r="B1470" s="37" t="e">
        <f>SUMIF(#REF!,A1470,#REF!)</f>
        <v>#REF!</v>
      </c>
      <c r="C1470" s="37" t="e">
        <f>SUMIF(#REF!,A1470,#REF!)</f>
        <v>#REF!</v>
      </c>
      <c r="D1470" s="37" t="e">
        <f>SUMIF(#REF!,A1470,#REF!)</f>
        <v>#REF!</v>
      </c>
      <c r="E1470" s="37" t="e">
        <f>SUMIF(#REF!,A1470,#REF!)</f>
        <v>#REF!</v>
      </c>
    </row>
    <row r="1471" spans="1:5" ht="17.100000000000001" customHeight="1" x14ac:dyDescent="0.15">
      <c r="A1471" s="36"/>
      <c r="B1471" s="37" t="e">
        <f>SUMIF(#REF!,A1471,#REF!)</f>
        <v>#REF!</v>
      </c>
      <c r="C1471" s="37" t="e">
        <f>SUMIF(#REF!,A1471,#REF!)</f>
        <v>#REF!</v>
      </c>
      <c r="D1471" s="37" t="e">
        <f>SUMIF(#REF!,A1471,#REF!)</f>
        <v>#REF!</v>
      </c>
      <c r="E1471" s="37" t="e">
        <f>SUMIF(#REF!,A1471,#REF!)</f>
        <v>#REF!</v>
      </c>
    </row>
    <row r="1472" spans="1:5" ht="17.100000000000001" customHeight="1" x14ac:dyDescent="0.15">
      <c r="A1472" s="36"/>
      <c r="B1472" s="37" t="e">
        <f>SUMIF(#REF!,A1472,#REF!)</f>
        <v>#REF!</v>
      </c>
      <c r="C1472" s="37" t="e">
        <f>SUMIF(#REF!,A1472,#REF!)</f>
        <v>#REF!</v>
      </c>
      <c r="D1472" s="37" t="e">
        <f>SUMIF(#REF!,A1472,#REF!)</f>
        <v>#REF!</v>
      </c>
      <c r="E1472" s="37" t="e">
        <f>SUMIF(#REF!,A1472,#REF!)</f>
        <v>#REF!</v>
      </c>
    </row>
    <row r="1473" spans="1:5" ht="17.100000000000001" customHeight="1" x14ac:dyDescent="0.15">
      <c r="A1473" s="36"/>
      <c r="B1473" s="37" t="e">
        <f>SUMIF(#REF!,A1473,#REF!)</f>
        <v>#REF!</v>
      </c>
      <c r="C1473" s="37" t="e">
        <f>SUMIF(#REF!,A1473,#REF!)</f>
        <v>#REF!</v>
      </c>
      <c r="D1473" s="37" t="e">
        <f>SUMIF(#REF!,A1473,#REF!)</f>
        <v>#REF!</v>
      </c>
      <c r="E1473" s="37" t="e">
        <f>SUMIF(#REF!,A1473,#REF!)</f>
        <v>#REF!</v>
      </c>
    </row>
    <row r="1474" spans="1:5" ht="17.100000000000001" customHeight="1" x14ac:dyDescent="0.15">
      <c r="A1474" s="36"/>
      <c r="B1474" s="37" t="e">
        <f>SUMIF(#REF!,A1474,#REF!)</f>
        <v>#REF!</v>
      </c>
      <c r="C1474" s="37" t="e">
        <f>SUMIF(#REF!,A1474,#REF!)</f>
        <v>#REF!</v>
      </c>
      <c r="D1474" s="37" t="e">
        <f>SUMIF(#REF!,A1474,#REF!)</f>
        <v>#REF!</v>
      </c>
      <c r="E1474" s="37" t="e">
        <f>SUMIF(#REF!,A1474,#REF!)</f>
        <v>#REF!</v>
      </c>
    </row>
    <row r="1475" spans="1:5" ht="17.100000000000001" customHeight="1" x14ac:dyDescent="0.15">
      <c r="A1475" s="36"/>
      <c r="B1475" s="37" t="e">
        <f>SUMIF(#REF!,A1475,#REF!)</f>
        <v>#REF!</v>
      </c>
      <c r="C1475" s="37" t="e">
        <f>SUMIF(#REF!,A1475,#REF!)</f>
        <v>#REF!</v>
      </c>
      <c r="D1475" s="37" t="e">
        <f>SUMIF(#REF!,A1475,#REF!)</f>
        <v>#REF!</v>
      </c>
      <c r="E1475" s="37" t="e">
        <f>SUMIF(#REF!,A1475,#REF!)</f>
        <v>#REF!</v>
      </c>
    </row>
    <row r="1476" spans="1:5" ht="17.100000000000001" customHeight="1" x14ac:dyDescent="0.15">
      <c r="A1476" s="36"/>
      <c r="B1476" s="37" t="e">
        <f>SUMIF(#REF!,A1476,#REF!)</f>
        <v>#REF!</v>
      </c>
      <c r="C1476" s="37" t="e">
        <f>SUMIF(#REF!,A1476,#REF!)</f>
        <v>#REF!</v>
      </c>
      <c r="D1476" s="37" t="e">
        <f>SUMIF(#REF!,A1476,#REF!)</f>
        <v>#REF!</v>
      </c>
      <c r="E1476" s="37" t="e">
        <f>SUMIF(#REF!,A1476,#REF!)</f>
        <v>#REF!</v>
      </c>
    </row>
    <row r="1477" spans="1:5" ht="17.100000000000001" customHeight="1" x14ac:dyDescent="0.15">
      <c r="A1477" s="36"/>
      <c r="B1477" s="37" t="e">
        <f>SUMIF(#REF!,A1477,#REF!)</f>
        <v>#REF!</v>
      </c>
      <c r="C1477" s="37" t="e">
        <f>SUMIF(#REF!,A1477,#REF!)</f>
        <v>#REF!</v>
      </c>
      <c r="D1477" s="37" t="e">
        <f>SUMIF(#REF!,A1477,#REF!)</f>
        <v>#REF!</v>
      </c>
      <c r="E1477" s="37" t="e">
        <f>SUMIF(#REF!,A1477,#REF!)</f>
        <v>#REF!</v>
      </c>
    </row>
    <row r="1478" spans="1:5" ht="17.100000000000001" customHeight="1" x14ac:dyDescent="0.15">
      <c r="A1478" s="36"/>
      <c r="B1478" s="37" t="e">
        <f>SUMIF(#REF!,A1478,#REF!)</f>
        <v>#REF!</v>
      </c>
      <c r="C1478" s="37" t="e">
        <f>SUMIF(#REF!,A1478,#REF!)</f>
        <v>#REF!</v>
      </c>
      <c r="D1478" s="37" t="e">
        <f>SUMIF(#REF!,A1478,#REF!)</f>
        <v>#REF!</v>
      </c>
      <c r="E1478" s="37" t="e">
        <f>SUMIF(#REF!,A1478,#REF!)</f>
        <v>#REF!</v>
      </c>
    </row>
    <row r="1479" spans="1:5" ht="17.100000000000001" customHeight="1" x14ac:dyDescent="0.15">
      <c r="A1479" s="36"/>
      <c r="B1479" s="37" t="e">
        <f>SUMIF(#REF!,A1479,#REF!)</f>
        <v>#REF!</v>
      </c>
      <c r="C1479" s="37" t="e">
        <f>SUMIF(#REF!,A1479,#REF!)</f>
        <v>#REF!</v>
      </c>
      <c r="D1479" s="37" t="e">
        <f>SUMIF(#REF!,A1479,#REF!)</f>
        <v>#REF!</v>
      </c>
      <c r="E1479" s="37" t="e">
        <f>SUMIF(#REF!,A1479,#REF!)</f>
        <v>#REF!</v>
      </c>
    </row>
    <row r="1480" spans="1:5" ht="17.100000000000001" customHeight="1" x14ac:dyDescent="0.15">
      <c r="A1480" s="36"/>
      <c r="B1480" s="37" t="e">
        <f>SUMIF(#REF!,A1480,#REF!)</f>
        <v>#REF!</v>
      </c>
      <c r="C1480" s="37" t="e">
        <f>SUMIF(#REF!,A1480,#REF!)</f>
        <v>#REF!</v>
      </c>
      <c r="D1480" s="37" t="e">
        <f>SUMIF(#REF!,A1480,#REF!)</f>
        <v>#REF!</v>
      </c>
      <c r="E1480" s="37" t="e">
        <f>SUMIF(#REF!,A1480,#REF!)</f>
        <v>#REF!</v>
      </c>
    </row>
    <row r="1481" spans="1:5" ht="17.100000000000001" customHeight="1" x14ac:dyDescent="0.15">
      <c r="A1481" s="36"/>
      <c r="B1481" s="37" t="e">
        <f>SUMIF(#REF!,A1481,#REF!)</f>
        <v>#REF!</v>
      </c>
      <c r="C1481" s="37" t="e">
        <f>SUMIF(#REF!,A1481,#REF!)</f>
        <v>#REF!</v>
      </c>
      <c r="D1481" s="37" t="e">
        <f>SUMIF(#REF!,A1481,#REF!)</f>
        <v>#REF!</v>
      </c>
      <c r="E1481" s="37" t="e">
        <f>SUMIF(#REF!,A1481,#REF!)</f>
        <v>#REF!</v>
      </c>
    </row>
    <row r="1482" spans="1:5" ht="17.100000000000001" customHeight="1" x14ac:dyDescent="0.15">
      <c r="A1482" s="36"/>
      <c r="B1482" s="37" t="e">
        <f>SUMIF(#REF!,A1482,#REF!)</f>
        <v>#REF!</v>
      </c>
      <c r="C1482" s="37" t="e">
        <f>SUMIF(#REF!,A1482,#REF!)</f>
        <v>#REF!</v>
      </c>
      <c r="D1482" s="37" t="e">
        <f>SUMIF(#REF!,A1482,#REF!)</f>
        <v>#REF!</v>
      </c>
      <c r="E1482" s="37" t="e">
        <f>SUMIF(#REF!,A1482,#REF!)</f>
        <v>#REF!</v>
      </c>
    </row>
    <row r="1483" spans="1:5" ht="17.100000000000001" customHeight="1" x14ac:dyDescent="0.15">
      <c r="A1483" s="36"/>
      <c r="B1483" s="37" t="e">
        <f>SUMIF(#REF!,A1483,#REF!)</f>
        <v>#REF!</v>
      </c>
      <c r="C1483" s="37" t="e">
        <f>SUMIF(#REF!,A1483,#REF!)</f>
        <v>#REF!</v>
      </c>
      <c r="D1483" s="37" t="e">
        <f>SUMIF(#REF!,A1483,#REF!)</f>
        <v>#REF!</v>
      </c>
      <c r="E1483" s="37" t="e">
        <f>SUMIF(#REF!,A1483,#REF!)</f>
        <v>#REF!</v>
      </c>
    </row>
    <row r="1484" spans="1:5" ht="17.100000000000001" customHeight="1" x14ac:dyDescent="0.15">
      <c r="A1484" s="36"/>
      <c r="B1484" s="37" t="e">
        <f>SUMIF(#REF!,A1484,#REF!)</f>
        <v>#REF!</v>
      </c>
      <c r="C1484" s="37" t="e">
        <f>SUMIF(#REF!,A1484,#REF!)</f>
        <v>#REF!</v>
      </c>
      <c r="D1484" s="37" t="e">
        <f>SUMIF(#REF!,A1484,#REF!)</f>
        <v>#REF!</v>
      </c>
      <c r="E1484" s="37" t="e">
        <f>SUMIF(#REF!,A1484,#REF!)</f>
        <v>#REF!</v>
      </c>
    </row>
    <row r="1485" spans="1:5" ht="17.100000000000001" customHeight="1" x14ac:dyDescent="0.15">
      <c r="A1485" s="36"/>
      <c r="B1485" s="37" t="e">
        <f>SUMIF(#REF!,A1485,#REF!)</f>
        <v>#REF!</v>
      </c>
      <c r="C1485" s="37" t="e">
        <f>SUMIF(#REF!,A1485,#REF!)</f>
        <v>#REF!</v>
      </c>
      <c r="D1485" s="37" t="e">
        <f>SUMIF(#REF!,A1485,#REF!)</f>
        <v>#REF!</v>
      </c>
      <c r="E1485" s="37" t="e">
        <f>SUMIF(#REF!,A1485,#REF!)</f>
        <v>#REF!</v>
      </c>
    </row>
    <row r="1486" spans="1:5" ht="17.100000000000001" customHeight="1" x14ac:dyDescent="0.15">
      <c r="A1486" s="36"/>
      <c r="B1486" s="37" t="e">
        <f>SUMIF(#REF!,A1486,#REF!)</f>
        <v>#REF!</v>
      </c>
      <c r="C1486" s="37" t="e">
        <f>SUMIF(#REF!,A1486,#REF!)</f>
        <v>#REF!</v>
      </c>
      <c r="D1486" s="37" t="e">
        <f>SUMIF(#REF!,A1486,#REF!)</f>
        <v>#REF!</v>
      </c>
      <c r="E1486" s="37" t="e">
        <f>SUMIF(#REF!,A1486,#REF!)</f>
        <v>#REF!</v>
      </c>
    </row>
    <row r="1487" spans="1:5" ht="17.100000000000001" customHeight="1" x14ac:dyDescent="0.15">
      <c r="A1487" s="36"/>
      <c r="B1487" s="37" t="e">
        <f>SUMIF(#REF!,A1487,#REF!)</f>
        <v>#REF!</v>
      </c>
      <c r="C1487" s="37" t="e">
        <f>SUMIF(#REF!,A1487,#REF!)</f>
        <v>#REF!</v>
      </c>
      <c r="D1487" s="37" t="e">
        <f>SUMIF(#REF!,A1487,#REF!)</f>
        <v>#REF!</v>
      </c>
      <c r="E1487" s="37" t="e">
        <f>SUMIF(#REF!,A1487,#REF!)</f>
        <v>#REF!</v>
      </c>
    </row>
    <row r="1488" spans="1:5" ht="17.100000000000001" customHeight="1" x14ac:dyDescent="0.15">
      <c r="A1488" s="36"/>
      <c r="B1488" s="37" t="e">
        <f>SUMIF(#REF!,A1488,#REF!)</f>
        <v>#REF!</v>
      </c>
      <c r="C1488" s="37" t="e">
        <f>SUMIF(#REF!,A1488,#REF!)</f>
        <v>#REF!</v>
      </c>
      <c r="D1488" s="37" t="e">
        <f>SUMIF(#REF!,A1488,#REF!)</f>
        <v>#REF!</v>
      </c>
      <c r="E1488" s="37" t="e">
        <f>SUMIF(#REF!,A1488,#REF!)</f>
        <v>#REF!</v>
      </c>
    </row>
    <row r="1489" spans="1:5" ht="17.100000000000001" customHeight="1" x14ac:dyDescent="0.15">
      <c r="A1489" s="36"/>
      <c r="B1489" s="37" t="e">
        <f>SUMIF(#REF!,A1489,#REF!)</f>
        <v>#REF!</v>
      </c>
      <c r="C1489" s="37" t="e">
        <f>SUMIF(#REF!,A1489,#REF!)</f>
        <v>#REF!</v>
      </c>
      <c r="D1489" s="37" t="e">
        <f>SUMIF(#REF!,A1489,#REF!)</f>
        <v>#REF!</v>
      </c>
      <c r="E1489" s="37" t="e">
        <f>SUMIF(#REF!,A1489,#REF!)</f>
        <v>#REF!</v>
      </c>
    </row>
    <row r="1490" spans="1:5" ht="17.100000000000001" customHeight="1" x14ac:dyDescent="0.15">
      <c r="A1490" s="36"/>
      <c r="B1490" s="37" t="e">
        <f>SUMIF(#REF!,A1490,#REF!)</f>
        <v>#REF!</v>
      </c>
      <c r="C1490" s="37" t="e">
        <f>SUMIF(#REF!,A1490,#REF!)</f>
        <v>#REF!</v>
      </c>
      <c r="D1490" s="37" t="e">
        <f>SUMIF(#REF!,A1490,#REF!)</f>
        <v>#REF!</v>
      </c>
      <c r="E1490" s="37" t="e">
        <f>SUMIF(#REF!,A1490,#REF!)</f>
        <v>#REF!</v>
      </c>
    </row>
    <row r="1491" spans="1:5" ht="17.100000000000001" customHeight="1" x14ac:dyDescent="0.15">
      <c r="A1491" s="36"/>
      <c r="B1491" s="37" t="e">
        <f>SUMIF(#REF!,A1491,#REF!)</f>
        <v>#REF!</v>
      </c>
      <c r="C1491" s="37" t="e">
        <f>SUMIF(#REF!,A1491,#REF!)</f>
        <v>#REF!</v>
      </c>
      <c r="D1491" s="37" t="e">
        <f>SUMIF(#REF!,A1491,#REF!)</f>
        <v>#REF!</v>
      </c>
      <c r="E1491" s="37" t="e">
        <f>SUMIF(#REF!,A1491,#REF!)</f>
        <v>#REF!</v>
      </c>
    </row>
    <row r="1492" spans="1:5" ht="17.100000000000001" customHeight="1" x14ac:dyDescent="0.15">
      <c r="A1492" s="36"/>
      <c r="B1492" s="37" t="e">
        <f>SUMIF(#REF!,A1492,#REF!)</f>
        <v>#REF!</v>
      </c>
      <c r="C1492" s="37" t="e">
        <f>SUMIF(#REF!,A1492,#REF!)</f>
        <v>#REF!</v>
      </c>
      <c r="D1492" s="37" t="e">
        <f>SUMIF(#REF!,A1492,#REF!)</f>
        <v>#REF!</v>
      </c>
      <c r="E1492" s="37" t="e">
        <f>SUMIF(#REF!,A1492,#REF!)</f>
        <v>#REF!</v>
      </c>
    </row>
    <row r="1493" spans="1:5" ht="17.100000000000001" customHeight="1" x14ac:dyDescent="0.15">
      <c r="A1493" s="36"/>
      <c r="B1493" s="37" t="e">
        <f>SUMIF(#REF!,A1493,#REF!)</f>
        <v>#REF!</v>
      </c>
      <c r="C1493" s="37" t="e">
        <f>SUMIF(#REF!,A1493,#REF!)</f>
        <v>#REF!</v>
      </c>
      <c r="D1493" s="37" t="e">
        <f>SUMIF(#REF!,A1493,#REF!)</f>
        <v>#REF!</v>
      </c>
      <c r="E1493" s="37" t="e">
        <f>SUMIF(#REF!,A1493,#REF!)</f>
        <v>#REF!</v>
      </c>
    </row>
    <row r="1494" spans="1:5" ht="17.100000000000001" customHeight="1" x14ac:dyDescent="0.15">
      <c r="A1494" s="36"/>
      <c r="B1494" s="37" t="e">
        <f>SUMIF(#REF!,A1494,#REF!)</f>
        <v>#REF!</v>
      </c>
      <c r="C1494" s="37" t="e">
        <f>SUMIF(#REF!,A1494,#REF!)</f>
        <v>#REF!</v>
      </c>
      <c r="D1494" s="37" t="e">
        <f>SUMIF(#REF!,A1494,#REF!)</f>
        <v>#REF!</v>
      </c>
      <c r="E1494" s="37" t="e">
        <f>SUMIF(#REF!,A1494,#REF!)</f>
        <v>#REF!</v>
      </c>
    </row>
    <row r="1495" spans="1:5" ht="17.100000000000001" customHeight="1" x14ac:dyDescent="0.15">
      <c r="A1495" s="36"/>
      <c r="B1495" s="37" t="e">
        <f>SUMIF(#REF!,A1495,#REF!)</f>
        <v>#REF!</v>
      </c>
      <c r="C1495" s="37" t="e">
        <f>SUMIF(#REF!,A1495,#REF!)</f>
        <v>#REF!</v>
      </c>
      <c r="D1495" s="37" t="e">
        <f>SUMIF(#REF!,A1495,#REF!)</f>
        <v>#REF!</v>
      </c>
      <c r="E1495" s="37" t="e">
        <f>SUMIF(#REF!,A1495,#REF!)</f>
        <v>#REF!</v>
      </c>
    </row>
    <row r="1496" spans="1:5" ht="17.100000000000001" customHeight="1" x14ac:dyDescent="0.15">
      <c r="A1496" s="36"/>
      <c r="B1496" s="37" t="e">
        <f>SUMIF(#REF!,A1496,#REF!)</f>
        <v>#REF!</v>
      </c>
      <c r="C1496" s="37" t="e">
        <f>SUMIF(#REF!,A1496,#REF!)</f>
        <v>#REF!</v>
      </c>
      <c r="D1496" s="37" t="e">
        <f>SUMIF(#REF!,A1496,#REF!)</f>
        <v>#REF!</v>
      </c>
      <c r="E1496" s="37" t="e">
        <f>SUMIF(#REF!,A1496,#REF!)</f>
        <v>#REF!</v>
      </c>
    </row>
    <row r="1497" spans="1:5" ht="17.100000000000001" customHeight="1" x14ac:dyDescent="0.15">
      <c r="A1497" s="36"/>
      <c r="B1497" s="37" t="e">
        <f>SUMIF(#REF!,A1497,#REF!)</f>
        <v>#REF!</v>
      </c>
      <c r="C1497" s="37" t="e">
        <f>SUMIF(#REF!,A1497,#REF!)</f>
        <v>#REF!</v>
      </c>
      <c r="D1497" s="37" t="e">
        <f>SUMIF(#REF!,A1497,#REF!)</f>
        <v>#REF!</v>
      </c>
      <c r="E1497" s="37" t="e">
        <f>SUMIF(#REF!,A1497,#REF!)</f>
        <v>#REF!</v>
      </c>
    </row>
    <row r="1498" spans="1:5" ht="17.100000000000001" customHeight="1" x14ac:dyDescent="0.15">
      <c r="A1498" s="36"/>
      <c r="B1498" s="37" t="e">
        <f>SUMIF(#REF!,A1498,#REF!)</f>
        <v>#REF!</v>
      </c>
      <c r="C1498" s="37" t="e">
        <f>SUMIF(#REF!,A1498,#REF!)</f>
        <v>#REF!</v>
      </c>
      <c r="D1498" s="37" t="e">
        <f>SUMIF(#REF!,A1498,#REF!)</f>
        <v>#REF!</v>
      </c>
      <c r="E1498" s="37" t="e">
        <f>SUMIF(#REF!,A1498,#REF!)</f>
        <v>#REF!</v>
      </c>
    </row>
    <row r="1499" spans="1:5" ht="17.100000000000001" customHeight="1" x14ac:dyDescent="0.15">
      <c r="A1499" s="36"/>
      <c r="B1499" s="37" t="e">
        <f>SUMIF(#REF!,A1499,#REF!)</f>
        <v>#REF!</v>
      </c>
      <c r="C1499" s="37" t="e">
        <f>SUMIF(#REF!,A1499,#REF!)</f>
        <v>#REF!</v>
      </c>
      <c r="D1499" s="37" t="e">
        <f>SUMIF(#REF!,A1499,#REF!)</f>
        <v>#REF!</v>
      </c>
      <c r="E1499" s="37" t="e">
        <f>SUMIF(#REF!,A1499,#REF!)</f>
        <v>#REF!</v>
      </c>
    </row>
    <row r="1500" spans="1:5" ht="17.100000000000001" customHeight="1" x14ac:dyDescent="0.15">
      <c r="A1500" s="36"/>
      <c r="B1500" s="37" t="e">
        <f>SUMIF(#REF!,A1500,#REF!)</f>
        <v>#REF!</v>
      </c>
      <c r="C1500" s="37" t="e">
        <f>SUMIF(#REF!,A1500,#REF!)</f>
        <v>#REF!</v>
      </c>
      <c r="D1500" s="37" t="e">
        <f>SUMIF(#REF!,A1500,#REF!)</f>
        <v>#REF!</v>
      </c>
      <c r="E1500" s="37" t="e">
        <f>SUMIF(#REF!,A1500,#REF!)</f>
        <v>#REF!</v>
      </c>
    </row>
    <row r="1501" spans="1:5" ht="17.100000000000001" customHeight="1" x14ac:dyDescent="0.15">
      <c r="A1501" s="36"/>
      <c r="B1501" s="37" t="e">
        <f>SUMIF(#REF!,A1501,#REF!)</f>
        <v>#REF!</v>
      </c>
      <c r="C1501" s="37" t="e">
        <f>SUMIF(#REF!,A1501,#REF!)</f>
        <v>#REF!</v>
      </c>
      <c r="D1501" s="37" t="e">
        <f>SUMIF(#REF!,A1501,#REF!)</f>
        <v>#REF!</v>
      </c>
      <c r="E1501" s="37" t="e">
        <f>SUMIF(#REF!,A1501,#REF!)</f>
        <v>#REF!</v>
      </c>
    </row>
    <row r="1502" spans="1:5" ht="17.100000000000001" customHeight="1" x14ac:dyDescent="0.15">
      <c r="A1502" s="36"/>
      <c r="B1502" s="37" t="e">
        <f>SUMIF(#REF!,A1502,#REF!)</f>
        <v>#REF!</v>
      </c>
      <c r="C1502" s="37" t="e">
        <f>SUMIF(#REF!,A1502,#REF!)</f>
        <v>#REF!</v>
      </c>
      <c r="D1502" s="37" t="e">
        <f>SUMIF(#REF!,A1502,#REF!)</f>
        <v>#REF!</v>
      </c>
      <c r="E1502" s="37" t="e">
        <f>SUMIF(#REF!,A1502,#REF!)</f>
        <v>#REF!</v>
      </c>
    </row>
    <row r="1503" spans="1:5" ht="17.100000000000001" customHeight="1" x14ac:dyDescent="0.15">
      <c r="A1503" s="36"/>
      <c r="B1503" s="37" t="e">
        <f>SUMIF(#REF!,A1503,#REF!)</f>
        <v>#REF!</v>
      </c>
      <c r="C1503" s="37" t="e">
        <f>SUMIF(#REF!,A1503,#REF!)</f>
        <v>#REF!</v>
      </c>
      <c r="D1503" s="37" t="e">
        <f>SUMIF(#REF!,A1503,#REF!)</f>
        <v>#REF!</v>
      </c>
      <c r="E1503" s="37" t="e">
        <f>SUMIF(#REF!,A1503,#REF!)</f>
        <v>#REF!</v>
      </c>
    </row>
    <row r="1504" spans="1:5" ht="17.100000000000001" customHeight="1" x14ac:dyDescent="0.15">
      <c r="A1504" s="36"/>
      <c r="B1504" s="37" t="e">
        <f>SUMIF(#REF!,A1504,#REF!)</f>
        <v>#REF!</v>
      </c>
      <c r="C1504" s="37" t="e">
        <f>SUMIF(#REF!,A1504,#REF!)</f>
        <v>#REF!</v>
      </c>
      <c r="D1504" s="37" t="e">
        <f>SUMIF(#REF!,A1504,#REF!)</f>
        <v>#REF!</v>
      </c>
      <c r="E1504" s="37" t="e">
        <f>SUMIF(#REF!,A1504,#REF!)</f>
        <v>#REF!</v>
      </c>
    </row>
    <row r="1505" spans="1:5" ht="17.100000000000001" customHeight="1" x14ac:dyDescent="0.15">
      <c r="A1505" s="36"/>
      <c r="B1505" s="37" t="e">
        <f>SUMIF(#REF!,A1505,#REF!)</f>
        <v>#REF!</v>
      </c>
      <c r="C1505" s="37" t="e">
        <f>SUMIF(#REF!,A1505,#REF!)</f>
        <v>#REF!</v>
      </c>
      <c r="D1505" s="37" t="e">
        <f>SUMIF(#REF!,A1505,#REF!)</f>
        <v>#REF!</v>
      </c>
      <c r="E1505" s="37" t="e">
        <f>SUMIF(#REF!,A1505,#REF!)</f>
        <v>#REF!</v>
      </c>
    </row>
    <row r="1506" spans="1:5" ht="17.100000000000001" customHeight="1" x14ac:dyDescent="0.15">
      <c r="A1506" s="36"/>
      <c r="B1506" s="37" t="e">
        <f>SUMIF(#REF!,A1506,#REF!)</f>
        <v>#REF!</v>
      </c>
      <c r="C1506" s="37" t="e">
        <f>SUMIF(#REF!,A1506,#REF!)</f>
        <v>#REF!</v>
      </c>
      <c r="D1506" s="37" t="e">
        <f>SUMIF(#REF!,A1506,#REF!)</f>
        <v>#REF!</v>
      </c>
      <c r="E1506" s="37" t="e">
        <f>SUMIF(#REF!,A1506,#REF!)</f>
        <v>#REF!</v>
      </c>
    </row>
    <row r="1507" spans="1:5" ht="17.100000000000001" customHeight="1" x14ac:dyDescent="0.15">
      <c r="A1507" s="36"/>
      <c r="B1507" s="37" t="e">
        <f>SUMIF(#REF!,A1507,#REF!)</f>
        <v>#REF!</v>
      </c>
      <c r="C1507" s="37" t="e">
        <f>SUMIF(#REF!,A1507,#REF!)</f>
        <v>#REF!</v>
      </c>
      <c r="D1507" s="37" t="e">
        <f>SUMIF(#REF!,A1507,#REF!)</f>
        <v>#REF!</v>
      </c>
      <c r="E1507" s="37" t="e">
        <f>SUMIF(#REF!,A1507,#REF!)</f>
        <v>#REF!</v>
      </c>
    </row>
    <row r="1508" spans="1:5" ht="17.100000000000001" customHeight="1" x14ac:dyDescent="0.15">
      <c r="A1508" s="36"/>
      <c r="B1508" s="37" t="e">
        <f>SUMIF(#REF!,A1508,#REF!)</f>
        <v>#REF!</v>
      </c>
      <c r="C1508" s="37" t="e">
        <f>SUMIF(#REF!,A1508,#REF!)</f>
        <v>#REF!</v>
      </c>
      <c r="D1508" s="37" t="e">
        <f>SUMIF(#REF!,A1508,#REF!)</f>
        <v>#REF!</v>
      </c>
      <c r="E1508" s="37" t="e">
        <f>SUMIF(#REF!,A1508,#REF!)</f>
        <v>#REF!</v>
      </c>
    </row>
    <row r="1509" spans="1:5" ht="17.100000000000001" customHeight="1" x14ac:dyDescent="0.15">
      <c r="A1509" s="36"/>
      <c r="B1509" s="37" t="e">
        <f>SUMIF(#REF!,A1509,#REF!)</f>
        <v>#REF!</v>
      </c>
      <c r="C1509" s="37" t="e">
        <f>SUMIF(#REF!,A1509,#REF!)</f>
        <v>#REF!</v>
      </c>
      <c r="D1509" s="37" t="e">
        <f>SUMIF(#REF!,A1509,#REF!)</f>
        <v>#REF!</v>
      </c>
      <c r="E1509" s="37" t="e">
        <f>SUMIF(#REF!,A1509,#REF!)</f>
        <v>#REF!</v>
      </c>
    </row>
    <row r="1510" spans="1:5" ht="17.100000000000001" customHeight="1" x14ac:dyDescent="0.15">
      <c r="A1510" s="36"/>
      <c r="B1510" s="37" t="e">
        <f>SUMIF(#REF!,A1510,#REF!)</f>
        <v>#REF!</v>
      </c>
      <c r="C1510" s="37" t="e">
        <f>SUMIF(#REF!,A1510,#REF!)</f>
        <v>#REF!</v>
      </c>
      <c r="D1510" s="37" t="e">
        <f>SUMIF(#REF!,A1510,#REF!)</f>
        <v>#REF!</v>
      </c>
      <c r="E1510" s="37" t="e">
        <f>SUMIF(#REF!,A1510,#REF!)</f>
        <v>#REF!</v>
      </c>
    </row>
    <row r="1511" spans="1:5" ht="17.100000000000001" customHeight="1" x14ac:dyDescent="0.15">
      <c r="A1511" s="36"/>
      <c r="B1511" s="37" t="e">
        <f>SUMIF(#REF!,A1511,#REF!)</f>
        <v>#REF!</v>
      </c>
      <c r="C1511" s="37" t="e">
        <f>SUMIF(#REF!,A1511,#REF!)</f>
        <v>#REF!</v>
      </c>
      <c r="D1511" s="37" t="e">
        <f>SUMIF(#REF!,A1511,#REF!)</f>
        <v>#REF!</v>
      </c>
      <c r="E1511" s="37" t="e">
        <f>SUMIF(#REF!,A1511,#REF!)</f>
        <v>#REF!</v>
      </c>
    </row>
    <row r="1512" spans="1:5" ht="17.100000000000001" customHeight="1" x14ac:dyDescent="0.15">
      <c r="A1512" s="36"/>
      <c r="B1512" s="37" t="e">
        <f>SUMIF(#REF!,A1512,#REF!)</f>
        <v>#REF!</v>
      </c>
      <c r="C1512" s="37" t="e">
        <f>SUMIF(#REF!,A1512,#REF!)</f>
        <v>#REF!</v>
      </c>
      <c r="D1512" s="37" t="e">
        <f>SUMIF(#REF!,A1512,#REF!)</f>
        <v>#REF!</v>
      </c>
      <c r="E1512" s="37" t="e">
        <f>SUMIF(#REF!,A1512,#REF!)</f>
        <v>#REF!</v>
      </c>
    </row>
    <row r="1513" spans="1:5" ht="17.100000000000001" customHeight="1" x14ac:dyDescent="0.15">
      <c r="A1513" s="36"/>
      <c r="B1513" s="37" t="e">
        <f>SUMIF(#REF!,A1513,#REF!)</f>
        <v>#REF!</v>
      </c>
      <c r="C1513" s="37" t="e">
        <f>SUMIF(#REF!,A1513,#REF!)</f>
        <v>#REF!</v>
      </c>
      <c r="D1513" s="37" t="e">
        <f>SUMIF(#REF!,A1513,#REF!)</f>
        <v>#REF!</v>
      </c>
      <c r="E1513" s="37" t="e">
        <f>SUMIF(#REF!,A1513,#REF!)</f>
        <v>#REF!</v>
      </c>
    </row>
    <row r="1514" spans="1:5" ht="17.100000000000001" customHeight="1" x14ac:dyDescent="0.15">
      <c r="A1514" s="36"/>
      <c r="B1514" s="37" t="e">
        <f>SUMIF(#REF!,A1514,#REF!)</f>
        <v>#REF!</v>
      </c>
      <c r="C1514" s="37" t="e">
        <f>SUMIF(#REF!,A1514,#REF!)</f>
        <v>#REF!</v>
      </c>
      <c r="D1514" s="37" t="e">
        <f>SUMIF(#REF!,A1514,#REF!)</f>
        <v>#REF!</v>
      </c>
      <c r="E1514" s="37" t="e">
        <f>SUMIF(#REF!,A1514,#REF!)</f>
        <v>#REF!</v>
      </c>
    </row>
    <row r="1515" spans="1:5" ht="17.100000000000001" customHeight="1" x14ac:dyDescent="0.15">
      <c r="A1515" s="36"/>
      <c r="B1515" s="37" t="e">
        <f>SUMIF(#REF!,A1515,#REF!)</f>
        <v>#REF!</v>
      </c>
      <c r="C1515" s="37" t="e">
        <f>SUMIF(#REF!,A1515,#REF!)</f>
        <v>#REF!</v>
      </c>
      <c r="D1515" s="37" t="e">
        <f>SUMIF(#REF!,A1515,#REF!)</f>
        <v>#REF!</v>
      </c>
      <c r="E1515" s="37" t="e">
        <f>SUMIF(#REF!,A1515,#REF!)</f>
        <v>#REF!</v>
      </c>
    </row>
    <row r="1516" spans="1:5" ht="17.100000000000001" customHeight="1" x14ac:dyDescent="0.15">
      <c r="A1516" s="36"/>
      <c r="B1516" s="37" t="e">
        <f>SUMIF(#REF!,A1516,#REF!)</f>
        <v>#REF!</v>
      </c>
      <c r="C1516" s="37" t="e">
        <f>SUMIF(#REF!,A1516,#REF!)</f>
        <v>#REF!</v>
      </c>
      <c r="D1516" s="37" t="e">
        <f>SUMIF(#REF!,A1516,#REF!)</f>
        <v>#REF!</v>
      </c>
      <c r="E1516" s="37" t="e">
        <f>SUMIF(#REF!,A1516,#REF!)</f>
        <v>#REF!</v>
      </c>
    </row>
    <row r="1517" spans="1:5" ht="17.100000000000001" customHeight="1" x14ac:dyDescent="0.15">
      <c r="A1517" s="36"/>
      <c r="B1517" s="37" t="e">
        <f>SUMIF(#REF!,A1517,#REF!)</f>
        <v>#REF!</v>
      </c>
      <c r="C1517" s="37" t="e">
        <f>SUMIF(#REF!,A1517,#REF!)</f>
        <v>#REF!</v>
      </c>
      <c r="D1517" s="37" t="e">
        <f>SUMIF(#REF!,A1517,#REF!)</f>
        <v>#REF!</v>
      </c>
      <c r="E1517" s="37" t="e">
        <f>SUMIF(#REF!,A1517,#REF!)</f>
        <v>#REF!</v>
      </c>
    </row>
    <row r="1518" spans="1:5" ht="17.100000000000001" customHeight="1" x14ac:dyDescent="0.15">
      <c r="A1518" s="36"/>
      <c r="B1518" s="37" t="e">
        <f>SUMIF(#REF!,A1518,#REF!)</f>
        <v>#REF!</v>
      </c>
      <c r="C1518" s="37" t="e">
        <f>SUMIF(#REF!,A1518,#REF!)</f>
        <v>#REF!</v>
      </c>
      <c r="D1518" s="37" t="e">
        <f>SUMIF(#REF!,A1518,#REF!)</f>
        <v>#REF!</v>
      </c>
      <c r="E1518" s="37" t="e">
        <f>SUMIF(#REF!,A1518,#REF!)</f>
        <v>#REF!</v>
      </c>
    </row>
    <row r="1519" spans="1:5" ht="17.100000000000001" customHeight="1" x14ac:dyDescent="0.15">
      <c r="A1519" s="36"/>
      <c r="B1519" s="37" t="e">
        <f>SUMIF(#REF!,A1519,#REF!)</f>
        <v>#REF!</v>
      </c>
      <c r="C1519" s="37" t="e">
        <f>SUMIF(#REF!,A1519,#REF!)</f>
        <v>#REF!</v>
      </c>
      <c r="D1519" s="37" t="e">
        <f>SUMIF(#REF!,A1519,#REF!)</f>
        <v>#REF!</v>
      </c>
      <c r="E1519" s="37" t="e">
        <f>SUMIF(#REF!,A1519,#REF!)</f>
        <v>#REF!</v>
      </c>
    </row>
    <row r="1520" spans="1:5" ht="17.100000000000001" customHeight="1" x14ac:dyDescent="0.15">
      <c r="A1520" s="36"/>
      <c r="B1520" s="37" t="e">
        <f>SUMIF(#REF!,A1520,#REF!)</f>
        <v>#REF!</v>
      </c>
      <c r="C1520" s="37" t="e">
        <f>SUMIF(#REF!,A1520,#REF!)</f>
        <v>#REF!</v>
      </c>
      <c r="D1520" s="37" t="e">
        <f>SUMIF(#REF!,A1520,#REF!)</f>
        <v>#REF!</v>
      </c>
      <c r="E1520" s="37" t="e">
        <f>SUMIF(#REF!,A1520,#REF!)</f>
        <v>#REF!</v>
      </c>
    </row>
    <row r="1521" spans="1:5" ht="17.100000000000001" customHeight="1" x14ac:dyDescent="0.15">
      <c r="A1521" s="36"/>
      <c r="B1521" s="37" t="e">
        <f>SUMIF(#REF!,A1521,#REF!)</f>
        <v>#REF!</v>
      </c>
      <c r="C1521" s="37" t="e">
        <f>SUMIF(#REF!,A1521,#REF!)</f>
        <v>#REF!</v>
      </c>
      <c r="D1521" s="37" t="e">
        <f>SUMIF(#REF!,A1521,#REF!)</f>
        <v>#REF!</v>
      </c>
      <c r="E1521" s="37" t="e">
        <f>SUMIF(#REF!,A1521,#REF!)</f>
        <v>#REF!</v>
      </c>
    </row>
    <row r="1522" spans="1:5" ht="17.100000000000001" customHeight="1" x14ac:dyDescent="0.15">
      <c r="A1522" s="36"/>
      <c r="B1522" s="37" t="e">
        <f>SUMIF(#REF!,A1522,#REF!)</f>
        <v>#REF!</v>
      </c>
      <c r="C1522" s="37" t="e">
        <f>SUMIF(#REF!,A1522,#REF!)</f>
        <v>#REF!</v>
      </c>
      <c r="D1522" s="37" t="e">
        <f>SUMIF(#REF!,A1522,#REF!)</f>
        <v>#REF!</v>
      </c>
      <c r="E1522" s="37" t="e">
        <f>SUMIF(#REF!,A1522,#REF!)</f>
        <v>#REF!</v>
      </c>
    </row>
    <row r="1523" spans="1:5" ht="17.100000000000001" customHeight="1" x14ac:dyDescent="0.15">
      <c r="A1523" s="36"/>
      <c r="B1523" s="37" t="e">
        <f>SUMIF(#REF!,A1523,#REF!)</f>
        <v>#REF!</v>
      </c>
      <c r="C1523" s="37" t="e">
        <f>SUMIF(#REF!,A1523,#REF!)</f>
        <v>#REF!</v>
      </c>
      <c r="D1523" s="37" t="e">
        <f>SUMIF(#REF!,A1523,#REF!)</f>
        <v>#REF!</v>
      </c>
      <c r="E1523" s="37" t="e">
        <f>SUMIF(#REF!,A1523,#REF!)</f>
        <v>#REF!</v>
      </c>
    </row>
    <row r="1524" spans="1:5" ht="17.100000000000001" customHeight="1" x14ac:dyDescent="0.15">
      <c r="A1524" s="36"/>
      <c r="B1524" s="37" t="e">
        <f>SUMIF(#REF!,A1524,#REF!)</f>
        <v>#REF!</v>
      </c>
      <c r="C1524" s="37" t="e">
        <f>SUMIF(#REF!,A1524,#REF!)</f>
        <v>#REF!</v>
      </c>
      <c r="D1524" s="37" t="e">
        <f>SUMIF(#REF!,A1524,#REF!)</f>
        <v>#REF!</v>
      </c>
      <c r="E1524" s="37" t="e">
        <f>SUMIF(#REF!,A1524,#REF!)</f>
        <v>#REF!</v>
      </c>
    </row>
    <row r="1525" spans="1:5" ht="17.100000000000001" customHeight="1" x14ac:dyDescent="0.15">
      <c r="A1525" s="36"/>
      <c r="B1525" s="37" t="e">
        <f>SUMIF(#REF!,A1525,#REF!)</f>
        <v>#REF!</v>
      </c>
      <c r="C1525" s="37" t="e">
        <f>SUMIF(#REF!,A1525,#REF!)</f>
        <v>#REF!</v>
      </c>
      <c r="D1525" s="37" t="e">
        <f>SUMIF(#REF!,A1525,#REF!)</f>
        <v>#REF!</v>
      </c>
      <c r="E1525" s="37" t="e">
        <f>SUMIF(#REF!,A1525,#REF!)</f>
        <v>#REF!</v>
      </c>
    </row>
    <row r="1526" spans="1:5" ht="17.100000000000001" customHeight="1" x14ac:dyDescent="0.15">
      <c r="A1526" s="36"/>
      <c r="B1526" s="37" t="e">
        <f>SUMIF(#REF!,A1526,#REF!)</f>
        <v>#REF!</v>
      </c>
      <c r="C1526" s="37" t="e">
        <f>SUMIF(#REF!,A1526,#REF!)</f>
        <v>#REF!</v>
      </c>
      <c r="D1526" s="37" t="e">
        <f>SUMIF(#REF!,A1526,#REF!)</f>
        <v>#REF!</v>
      </c>
      <c r="E1526" s="37" t="e">
        <f>SUMIF(#REF!,A1526,#REF!)</f>
        <v>#REF!</v>
      </c>
    </row>
    <row r="1527" spans="1:5" ht="17.100000000000001" customHeight="1" x14ac:dyDescent="0.15">
      <c r="A1527" s="36"/>
      <c r="B1527" s="37" t="e">
        <f>SUMIF(#REF!,A1527,#REF!)</f>
        <v>#REF!</v>
      </c>
      <c r="C1527" s="37" t="e">
        <f>SUMIF(#REF!,A1527,#REF!)</f>
        <v>#REF!</v>
      </c>
      <c r="D1527" s="37" t="e">
        <f>SUMIF(#REF!,A1527,#REF!)</f>
        <v>#REF!</v>
      </c>
      <c r="E1527" s="37" t="e">
        <f>SUMIF(#REF!,A1527,#REF!)</f>
        <v>#REF!</v>
      </c>
    </row>
    <row r="1528" spans="1:5" ht="17.100000000000001" customHeight="1" x14ac:dyDescent="0.15">
      <c r="A1528" s="36"/>
      <c r="B1528" s="37" t="e">
        <f>SUMIF(#REF!,A1528,#REF!)</f>
        <v>#REF!</v>
      </c>
      <c r="C1528" s="37" t="e">
        <f>SUMIF(#REF!,A1528,#REF!)</f>
        <v>#REF!</v>
      </c>
      <c r="D1528" s="37" t="e">
        <f>SUMIF(#REF!,A1528,#REF!)</f>
        <v>#REF!</v>
      </c>
      <c r="E1528" s="37" t="e">
        <f>SUMIF(#REF!,A1528,#REF!)</f>
        <v>#REF!</v>
      </c>
    </row>
    <row r="1529" spans="1:5" ht="17.100000000000001" customHeight="1" x14ac:dyDescent="0.15">
      <c r="A1529" s="36"/>
      <c r="B1529" s="37" t="e">
        <f>SUMIF(#REF!,A1529,#REF!)</f>
        <v>#REF!</v>
      </c>
      <c r="C1529" s="37" t="e">
        <f>SUMIF(#REF!,A1529,#REF!)</f>
        <v>#REF!</v>
      </c>
      <c r="D1529" s="37" t="e">
        <f>SUMIF(#REF!,A1529,#REF!)</f>
        <v>#REF!</v>
      </c>
      <c r="E1529" s="37" t="e">
        <f>SUMIF(#REF!,A1529,#REF!)</f>
        <v>#REF!</v>
      </c>
    </row>
    <row r="1530" spans="1:5" ht="17.100000000000001" customHeight="1" x14ac:dyDescent="0.15">
      <c r="A1530" s="36"/>
      <c r="B1530" s="37" t="e">
        <f>SUMIF(#REF!,A1530,#REF!)</f>
        <v>#REF!</v>
      </c>
      <c r="C1530" s="37" t="e">
        <f>SUMIF(#REF!,A1530,#REF!)</f>
        <v>#REF!</v>
      </c>
      <c r="D1530" s="37" t="e">
        <f>SUMIF(#REF!,A1530,#REF!)</f>
        <v>#REF!</v>
      </c>
      <c r="E1530" s="37" t="e">
        <f>SUMIF(#REF!,A1530,#REF!)</f>
        <v>#REF!</v>
      </c>
    </row>
    <row r="1531" spans="1:5" ht="17.100000000000001" customHeight="1" x14ac:dyDescent="0.15">
      <c r="A1531" s="36"/>
      <c r="B1531" s="37" t="e">
        <f>SUMIF(#REF!,A1531,#REF!)</f>
        <v>#REF!</v>
      </c>
      <c r="C1531" s="37" t="e">
        <f>SUMIF(#REF!,A1531,#REF!)</f>
        <v>#REF!</v>
      </c>
      <c r="D1531" s="37" t="e">
        <f>SUMIF(#REF!,A1531,#REF!)</f>
        <v>#REF!</v>
      </c>
      <c r="E1531" s="37" t="e">
        <f>SUMIF(#REF!,A1531,#REF!)</f>
        <v>#REF!</v>
      </c>
    </row>
    <row r="1532" spans="1:5" ht="17.100000000000001" customHeight="1" x14ac:dyDescent="0.15">
      <c r="A1532" s="36"/>
      <c r="B1532" s="37" t="e">
        <f>SUMIF(#REF!,A1532,#REF!)</f>
        <v>#REF!</v>
      </c>
      <c r="C1532" s="37" t="e">
        <f>SUMIF(#REF!,A1532,#REF!)</f>
        <v>#REF!</v>
      </c>
      <c r="D1532" s="37" t="e">
        <f>SUMIF(#REF!,A1532,#REF!)</f>
        <v>#REF!</v>
      </c>
      <c r="E1532" s="37" t="e">
        <f>SUMIF(#REF!,A1532,#REF!)</f>
        <v>#REF!</v>
      </c>
    </row>
    <row r="1533" spans="1:5" ht="17.100000000000001" customHeight="1" x14ac:dyDescent="0.15">
      <c r="A1533" s="36"/>
      <c r="B1533" s="37" t="e">
        <f>SUMIF(#REF!,A1533,#REF!)</f>
        <v>#REF!</v>
      </c>
      <c r="C1533" s="37" t="e">
        <f>SUMIF(#REF!,A1533,#REF!)</f>
        <v>#REF!</v>
      </c>
      <c r="D1533" s="37" t="e">
        <f>SUMIF(#REF!,A1533,#REF!)</f>
        <v>#REF!</v>
      </c>
      <c r="E1533" s="37" t="e">
        <f>SUMIF(#REF!,A1533,#REF!)</f>
        <v>#REF!</v>
      </c>
    </row>
    <row r="1534" spans="1:5" ht="17.100000000000001" customHeight="1" x14ac:dyDescent="0.15">
      <c r="A1534" s="36"/>
      <c r="B1534" s="37" t="e">
        <f>SUMIF(#REF!,A1534,#REF!)</f>
        <v>#REF!</v>
      </c>
      <c r="C1534" s="37" t="e">
        <f>SUMIF(#REF!,A1534,#REF!)</f>
        <v>#REF!</v>
      </c>
      <c r="D1534" s="37" t="e">
        <f>SUMIF(#REF!,A1534,#REF!)</f>
        <v>#REF!</v>
      </c>
      <c r="E1534" s="37" t="e">
        <f>SUMIF(#REF!,A1534,#REF!)</f>
        <v>#REF!</v>
      </c>
    </row>
    <row r="1535" spans="1:5" ht="17.100000000000001" customHeight="1" x14ac:dyDescent="0.15">
      <c r="A1535" s="36"/>
      <c r="B1535" s="37" t="e">
        <f>SUMIF(#REF!,A1535,#REF!)</f>
        <v>#REF!</v>
      </c>
      <c r="C1535" s="37" t="e">
        <f>SUMIF(#REF!,A1535,#REF!)</f>
        <v>#REF!</v>
      </c>
      <c r="D1535" s="37" t="e">
        <f>SUMIF(#REF!,A1535,#REF!)</f>
        <v>#REF!</v>
      </c>
      <c r="E1535" s="37" t="e">
        <f>SUMIF(#REF!,A1535,#REF!)</f>
        <v>#REF!</v>
      </c>
    </row>
    <row r="1536" spans="1:5" ht="17.100000000000001" customHeight="1" x14ac:dyDescent="0.15">
      <c r="A1536" s="36"/>
      <c r="B1536" s="37" t="e">
        <f>SUMIF(#REF!,A1536,#REF!)</f>
        <v>#REF!</v>
      </c>
      <c r="C1536" s="37" t="e">
        <f>SUMIF(#REF!,A1536,#REF!)</f>
        <v>#REF!</v>
      </c>
      <c r="D1536" s="37" t="e">
        <f>SUMIF(#REF!,A1536,#REF!)</f>
        <v>#REF!</v>
      </c>
      <c r="E1536" s="37" t="e">
        <f>SUMIF(#REF!,A1536,#REF!)</f>
        <v>#REF!</v>
      </c>
    </row>
    <row r="1537" spans="1:5" ht="17.100000000000001" customHeight="1" x14ac:dyDescent="0.15">
      <c r="A1537" s="36"/>
      <c r="B1537" s="37" t="e">
        <f>SUMIF(#REF!,A1537,#REF!)</f>
        <v>#REF!</v>
      </c>
      <c r="C1537" s="37" t="e">
        <f>SUMIF(#REF!,A1537,#REF!)</f>
        <v>#REF!</v>
      </c>
      <c r="D1537" s="37" t="e">
        <f>SUMIF(#REF!,A1537,#REF!)</f>
        <v>#REF!</v>
      </c>
      <c r="E1537" s="37" t="e">
        <f>SUMIF(#REF!,A1537,#REF!)</f>
        <v>#REF!</v>
      </c>
    </row>
    <row r="1538" spans="1:5" ht="17.100000000000001" customHeight="1" x14ac:dyDescent="0.15">
      <c r="A1538" s="36"/>
      <c r="B1538" s="37" t="e">
        <f>SUMIF(#REF!,A1538,#REF!)</f>
        <v>#REF!</v>
      </c>
      <c r="C1538" s="37" t="e">
        <f>SUMIF(#REF!,A1538,#REF!)</f>
        <v>#REF!</v>
      </c>
      <c r="D1538" s="37" t="e">
        <f>SUMIF(#REF!,A1538,#REF!)</f>
        <v>#REF!</v>
      </c>
      <c r="E1538" s="37" t="e">
        <f>SUMIF(#REF!,A1538,#REF!)</f>
        <v>#REF!</v>
      </c>
    </row>
    <row r="1539" spans="1:5" ht="17.100000000000001" customHeight="1" x14ac:dyDescent="0.15">
      <c r="A1539" s="36"/>
      <c r="B1539" s="37" t="e">
        <f>SUMIF(#REF!,A1539,#REF!)</f>
        <v>#REF!</v>
      </c>
      <c r="C1539" s="37" t="e">
        <f>SUMIF(#REF!,A1539,#REF!)</f>
        <v>#REF!</v>
      </c>
      <c r="D1539" s="37" t="e">
        <f>SUMIF(#REF!,A1539,#REF!)</f>
        <v>#REF!</v>
      </c>
      <c r="E1539" s="37" t="e">
        <f>SUMIF(#REF!,A1539,#REF!)</f>
        <v>#REF!</v>
      </c>
    </row>
    <row r="1540" spans="1:5" ht="17.100000000000001" customHeight="1" x14ac:dyDescent="0.15">
      <c r="A1540" s="36"/>
      <c r="B1540" s="37" t="e">
        <f>SUMIF(#REF!,A1540,#REF!)</f>
        <v>#REF!</v>
      </c>
      <c r="C1540" s="37" t="e">
        <f>SUMIF(#REF!,A1540,#REF!)</f>
        <v>#REF!</v>
      </c>
      <c r="D1540" s="37" t="e">
        <f>SUMIF(#REF!,A1540,#REF!)</f>
        <v>#REF!</v>
      </c>
      <c r="E1540" s="37" t="e">
        <f>SUMIF(#REF!,A1540,#REF!)</f>
        <v>#REF!</v>
      </c>
    </row>
    <row r="1541" spans="1:5" ht="17.100000000000001" customHeight="1" x14ac:dyDescent="0.15">
      <c r="A1541" s="36"/>
      <c r="B1541" s="37" t="e">
        <f>SUMIF(#REF!,A1541,#REF!)</f>
        <v>#REF!</v>
      </c>
      <c r="C1541" s="37" t="e">
        <f>SUMIF(#REF!,A1541,#REF!)</f>
        <v>#REF!</v>
      </c>
      <c r="D1541" s="37" t="e">
        <f>SUMIF(#REF!,A1541,#REF!)</f>
        <v>#REF!</v>
      </c>
      <c r="E1541" s="37" t="e">
        <f>SUMIF(#REF!,A1541,#REF!)</f>
        <v>#REF!</v>
      </c>
    </row>
    <row r="1542" spans="1:5" ht="17.100000000000001" customHeight="1" x14ac:dyDescent="0.15">
      <c r="A1542" s="36"/>
      <c r="B1542" s="37" t="e">
        <f>SUMIF(#REF!,A1542,#REF!)</f>
        <v>#REF!</v>
      </c>
      <c r="C1542" s="37" t="e">
        <f>SUMIF(#REF!,A1542,#REF!)</f>
        <v>#REF!</v>
      </c>
      <c r="D1542" s="37" t="e">
        <f>SUMIF(#REF!,A1542,#REF!)</f>
        <v>#REF!</v>
      </c>
      <c r="E1542" s="37" t="e">
        <f>SUMIF(#REF!,A1542,#REF!)</f>
        <v>#REF!</v>
      </c>
    </row>
    <row r="1543" spans="1:5" ht="17.100000000000001" customHeight="1" x14ac:dyDescent="0.15">
      <c r="A1543" s="36"/>
      <c r="B1543" s="37" t="e">
        <f>SUMIF(#REF!,A1543,#REF!)</f>
        <v>#REF!</v>
      </c>
      <c r="C1543" s="37" t="e">
        <f>SUMIF(#REF!,A1543,#REF!)</f>
        <v>#REF!</v>
      </c>
      <c r="D1543" s="37" t="e">
        <f>SUMIF(#REF!,A1543,#REF!)</f>
        <v>#REF!</v>
      </c>
      <c r="E1543" s="37" t="e">
        <f>SUMIF(#REF!,A1543,#REF!)</f>
        <v>#REF!</v>
      </c>
    </row>
    <row r="1544" spans="1:5" ht="17.100000000000001" customHeight="1" x14ac:dyDescent="0.15">
      <c r="A1544" s="36"/>
      <c r="B1544" s="37" t="e">
        <f>SUMIF(#REF!,A1544,#REF!)</f>
        <v>#REF!</v>
      </c>
      <c r="C1544" s="37" t="e">
        <f>SUMIF(#REF!,A1544,#REF!)</f>
        <v>#REF!</v>
      </c>
      <c r="D1544" s="37" t="e">
        <f>SUMIF(#REF!,A1544,#REF!)</f>
        <v>#REF!</v>
      </c>
      <c r="E1544" s="37" t="e">
        <f>SUMIF(#REF!,A1544,#REF!)</f>
        <v>#REF!</v>
      </c>
    </row>
    <row r="1545" spans="1:5" ht="17.100000000000001" customHeight="1" x14ac:dyDescent="0.15">
      <c r="A1545" s="36"/>
      <c r="B1545" s="37" t="e">
        <f>SUMIF(#REF!,A1545,#REF!)</f>
        <v>#REF!</v>
      </c>
      <c r="C1545" s="37" t="e">
        <f>SUMIF(#REF!,A1545,#REF!)</f>
        <v>#REF!</v>
      </c>
      <c r="D1545" s="37" t="e">
        <f>SUMIF(#REF!,A1545,#REF!)</f>
        <v>#REF!</v>
      </c>
      <c r="E1545" s="37" t="e">
        <f>SUMIF(#REF!,A1545,#REF!)</f>
        <v>#REF!</v>
      </c>
    </row>
    <row r="1546" spans="1:5" ht="17.100000000000001" customHeight="1" x14ac:dyDescent="0.15">
      <c r="A1546" s="36"/>
      <c r="B1546" s="37" t="e">
        <f>SUMIF(#REF!,A1546,#REF!)</f>
        <v>#REF!</v>
      </c>
      <c r="C1546" s="37" t="e">
        <f>SUMIF(#REF!,A1546,#REF!)</f>
        <v>#REF!</v>
      </c>
      <c r="D1546" s="37" t="e">
        <f>SUMIF(#REF!,A1546,#REF!)</f>
        <v>#REF!</v>
      </c>
      <c r="E1546" s="37" t="e">
        <f>SUMIF(#REF!,A1546,#REF!)</f>
        <v>#REF!</v>
      </c>
    </row>
    <row r="1547" spans="1:5" ht="17.100000000000001" customHeight="1" x14ac:dyDescent="0.15">
      <c r="A1547" s="36"/>
      <c r="B1547" s="37" t="e">
        <f>SUMIF(#REF!,A1547,#REF!)</f>
        <v>#REF!</v>
      </c>
      <c r="C1547" s="37" t="e">
        <f>SUMIF(#REF!,A1547,#REF!)</f>
        <v>#REF!</v>
      </c>
      <c r="D1547" s="37" t="e">
        <f>SUMIF(#REF!,A1547,#REF!)</f>
        <v>#REF!</v>
      </c>
      <c r="E1547" s="37" t="e">
        <f>SUMIF(#REF!,A1547,#REF!)</f>
        <v>#REF!</v>
      </c>
    </row>
    <row r="1548" spans="1:5" ht="17.100000000000001" customHeight="1" x14ac:dyDescent="0.15">
      <c r="A1548" s="36"/>
      <c r="B1548" s="37" t="e">
        <f>SUMIF(#REF!,A1548,#REF!)</f>
        <v>#REF!</v>
      </c>
      <c r="C1548" s="37" t="e">
        <f>SUMIF(#REF!,A1548,#REF!)</f>
        <v>#REF!</v>
      </c>
      <c r="D1548" s="37" t="e">
        <f>SUMIF(#REF!,A1548,#REF!)</f>
        <v>#REF!</v>
      </c>
      <c r="E1548" s="37" t="e">
        <f>SUMIF(#REF!,A1548,#REF!)</f>
        <v>#REF!</v>
      </c>
    </row>
    <row r="1549" spans="1:5" ht="17.100000000000001" customHeight="1" x14ac:dyDescent="0.15">
      <c r="A1549" s="36"/>
      <c r="B1549" s="37" t="e">
        <f>SUMIF(#REF!,A1549,#REF!)</f>
        <v>#REF!</v>
      </c>
      <c r="C1549" s="37" t="e">
        <f>SUMIF(#REF!,A1549,#REF!)</f>
        <v>#REF!</v>
      </c>
      <c r="D1549" s="37" t="e">
        <f>SUMIF(#REF!,A1549,#REF!)</f>
        <v>#REF!</v>
      </c>
      <c r="E1549" s="37" t="e">
        <f>SUMIF(#REF!,A1549,#REF!)</f>
        <v>#REF!</v>
      </c>
    </row>
    <row r="1550" spans="1:5" ht="17.100000000000001" customHeight="1" x14ac:dyDescent="0.15">
      <c r="A1550" s="36"/>
      <c r="B1550" s="37" t="e">
        <f>SUMIF(#REF!,A1550,#REF!)</f>
        <v>#REF!</v>
      </c>
      <c r="C1550" s="37" t="e">
        <f>SUMIF(#REF!,A1550,#REF!)</f>
        <v>#REF!</v>
      </c>
      <c r="D1550" s="37" t="e">
        <f>SUMIF(#REF!,A1550,#REF!)</f>
        <v>#REF!</v>
      </c>
      <c r="E1550" s="37" t="e">
        <f>SUMIF(#REF!,A1550,#REF!)</f>
        <v>#REF!</v>
      </c>
    </row>
    <row r="1551" spans="1:5" ht="17.100000000000001" customHeight="1" x14ac:dyDescent="0.15">
      <c r="A1551" s="36"/>
      <c r="B1551" s="37" t="e">
        <f>SUMIF(#REF!,A1551,#REF!)</f>
        <v>#REF!</v>
      </c>
      <c r="C1551" s="37" t="e">
        <f>SUMIF(#REF!,A1551,#REF!)</f>
        <v>#REF!</v>
      </c>
      <c r="D1551" s="37" t="e">
        <f>SUMIF(#REF!,A1551,#REF!)</f>
        <v>#REF!</v>
      </c>
      <c r="E1551" s="37" t="e">
        <f>SUMIF(#REF!,A1551,#REF!)</f>
        <v>#REF!</v>
      </c>
    </row>
    <row r="1552" spans="1:5" ht="17.100000000000001" customHeight="1" x14ac:dyDescent="0.15">
      <c r="A1552" s="36"/>
      <c r="B1552" s="37" t="e">
        <f>SUMIF(#REF!,A1552,#REF!)</f>
        <v>#REF!</v>
      </c>
      <c r="C1552" s="37" t="e">
        <f>SUMIF(#REF!,A1552,#REF!)</f>
        <v>#REF!</v>
      </c>
      <c r="D1552" s="37" t="e">
        <f>SUMIF(#REF!,A1552,#REF!)</f>
        <v>#REF!</v>
      </c>
      <c r="E1552" s="37" t="e">
        <f>SUMIF(#REF!,A1552,#REF!)</f>
        <v>#REF!</v>
      </c>
    </row>
    <row r="1553" spans="1:5" ht="17.100000000000001" customHeight="1" x14ac:dyDescent="0.15">
      <c r="A1553" s="36"/>
      <c r="B1553" s="37" t="e">
        <f>SUMIF(#REF!,A1553,#REF!)</f>
        <v>#REF!</v>
      </c>
      <c r="C1553" s="37" t="e">
        <f>SUMIF(#REF!,A1553,#REF!)</f>
        <v>#REF!</v>
      </c>
      <c r="D1553" s="37" t="e">
        <f>SUMIF(#REF!,A1553,#REF!)</f>
        <v>#REF!</v>
      </c>
      <c r="E1553" s="37" t="e">
        <f>SUMIF(#REF!,A1553,#REF!)</f>
        <v>#REF!</v>
      </c>
    </row>
    <row r="1554" spans="1:5" ht="17.100000000000001" customHeight="1" x14ac:dyDescent="0.15">
      <c r="A1554" s="36"/>
      <c r="B1554" s="37" t="e">
        <f>SUMIF(#REF!,A1554,#REF!)</f>
        <v>#REF!</v>
      </c>
      <c r="C1554" s="37" t="e">
        <f>SUMIF(#REF!,A1554,#REF!)</f>
        <v>#REF!</v>
      </c>
      <c r="D1554" s="37" t="e">
        <f>SUMIF(#REF!,A1554,#REF!)</f>
        <v>#REF!</v>
      </c>
      <c r="E1554" s="37" t="e">
        <f>SUMIF(#REF!,A1554,#REF!)</f>
        <v>#REF!</v>
      </c>
    </row>
    <row r="1555" spans="1:5" ht="17.100000000000001" customHeight="1" x14ac:dyDescent="0.15">
      <c r="A1555" s="36"/>
      <c r="B1555" s="37" t="e">
        <f>SUMIF(#REF!,A1555,#REF!)</f>
        <v>#REF!</v>
      </c>
      <c r="C1555" s="37" t="e">
        <f>SUMIF(#REF!,A1555,#REF!)</f>
        <v>#REF!</v>
      </c>
      <c r="D1555" s="37" t="e">
        <f>SUMIF(#REF!,A1555,#REF!)</f>
        <v>#REF!</v>
      </c>
      <c r="E1555" s="37" t="e">
        <f>SUMIF(#REF!,A1555,#REF!)</f>
        <v>#REF!</v>
      </c>
    </row>
    <row r="1556" spans="1:5" ht="17.100000000000001" customHeight="1" x14ac:dyDescent="0.15">
      <c r="A1556" s="36"/>
      <c r="B1556" s="37" t="e">
        <f>SUMIF(#REF!,A1556,#REF!)</f>
        <v>#REF!</v>
      </c>
      <c r="C1556" s="37" t="e">
        <f>SUMIF(#REF!,A1556,#REF!)</f>
        <v>#REF!</v>
      </c>
      <c r="D1556" s="37" t="e">
        <f>SUMIF(#REF!,A1556,#REF!)</f>
        <v>#REF!</v>
      </c>
      <c r="E1556" s="37" t="e">
        <f>SUMIF(#REF!,A1556,#REF!)</f>
        <v>#REF!</v>
      </c>
    </row>
    <row r="1557" spans="1:5" ht="17.100000000000001" customHeight="1" x14ac:dyDescent="0.15">
      <c r="A1557" s="36"/>
      <c r="B1557" s="37" t="e">
        <f>SUMIF(#REF!,A1557,#REF!)</f>
        <v>#REF!</v>
      </c>
      <c r="C1557" s="37" t="e">
        <f>SUMIF(#REF!,A1557,#REF!)</f>
        <v>#REF!</v>
      </c>
      <c r="D1557" s="37" t="e">
        <f>SUMIF(#REF!,A1557,#REF!)</f>
        <v>#REF!</v>
      </c>
      <c r="E1557" s="37" t="e">
        <f>SUMIF(#REF!,A1557,#REF!)</f>
        <v>#REF!</v>
      </c>
    </row>
    <row r="1558" spans="1:5" ht="17.100000000000001" customHeight="1" x14ac:dyDescent="0.15">
      <c r="A1558" s="36"/>
      <c r="B1558" s="37" t="e">
        <f>SUMIF(#REF!,A1558,#REF!)</f>
        <v>#REF!</v>
      </c>
      <c r="C1558" s="37" t="e">
        <f>SUMIF(#REF!,A1558,#REF!)</f>
        <v>#REF!</v>
      </c>
      <c r="D1558" s="37" t="e">
        <f>SUMIF(#REF!,A1558,#REF!)</f>
        <v>#REF!</v>
      </c>
      <c r="E1558" s="37" t="e">
        <f>SUMIF(#REF!,A1558,#REF!)</f>
        <v>#REF!</v>
      </c>
    </row>
    <row r="1559" spans="1:5" ht="17.100000000000001" customHeight="1" x14ac:dyDescent="0.15">
      <c r="A1559" s="36"/>
      <c r="B1559" s="37" t="e">
        <f>SUMIF(#REF!,A1559,#REF!)</f>
        <v>#REF!</v>
      </c>
      <c r="C1559" s="37" t="e">
        <f>SUMIF(#REF!,A1559,#REF!)</f>
        <v>#REF!</v>
      </c>
      <c r="D1559" s="37" t="e">
        <f>SUMIF(#REF!,A1559,#REF!)</f>
        <v>#REF!</v>
      </c>
      <c r="E1559" s="37" t="e">
        <f>SUMIF(#REF!,A1559,#REF!)</f>
        <v>#REF!</v>
      </c>
    </row>
    <row r="1560" spans="1:5" ht="17.100000000000001" customHeight="1" x14ac:dyDescent="0.15">
      <c r="A1560" s="36"/>
      <c r="B1560" s="37" t="e">
        <f>SUMIF(#REF!,A1560,#REF!)</f>
        <v>#REF!</v>
      </c>
      <c r="C1560" s="37" t="e">
        <f>SUMIF(#REF!,A1560,#REF!)</f>
        <v>#REF!</v>
      </c>
      <c r="D1560" s="37" t="e">
        <f>SUMIF(#REF!,A1560,#REF!)</f>
        <v>#REF!</v>
      </c>
      <c r="E1560" s="37" t="e">
        <f>SUMIF(#REF!,A1560,#REF!)</f>
        <v>#REF!</v>
      </c>
    </row>
    <row r="1561" spans="1:5" ht="17.100000000000001" customHeight="1" x14ac:dyDescent="0.15">
      <c r="A1561" s="36"/>
      <c r="B1561" s="37" t="e">
        <f>SUMIF(#REF!,A1561,#REF!)</f>
        <v>#REF!</v>
      </c>
      <c r="C1561" s="37" t="e">
        <f>SUMIF(#REF!,A1561,#REF!)</f>
        <v>#REF!</v>
      </c>
      <c r="D1561" s="37" t="e">
        <f>SUMIF(#REF!,A1561,#REF!)</f>
        <v>#REF!</v>
      </c>
      <c r="E1561" s="37" t="e">
        <f>SUMIF(#REF!,A1561,#REF!)</f>
        <v>#REF!</v>
      </c>
    </row>
    <row r="1562" spans="1:5" ht="17.100000000000001" customHeight="1" x14ac:dyDescent="0.15">
      <c r="A1562" s="36"/>
      <c r="B1562" s="37" t="e">
        <f>SUMIF(#REF!,A1562,#REF!)</f>
        <v>#REF!</v>
      </c>
      <c r="C1562" s="37" t="e">
        <f>SUMIF(#REF!,A1562,#REF!)</f>
        <v>#REF!</v>
      </c>
      <c r="D1562" s="37" t="e">
        <f>SUMIF(#REF!,A1562,#REF!)</f>
        <v>#REF!</v>
      </c>
      <c r="E1562" s="37" t="e">
        <f>SUMIF(#REF!,A1562,#REF!)</f>
        <v>#REF!</v>
      </c>
    </row>
    <row r="1563" spans="1:5" ht="17.100000000000001" customHeight="1" x14ac:dyDescent="0.15">
      <c r="A1563" s="36"/>
      <c r="B1563" s="37" t="e">
        <f>SUMIF(#REF!,A1563,#REF!)</f>
        <v>#REF!</v>
      </c>
      <c r="C1563" s="37" t="e">
        <f>SUMIF(#REF!,A1563,#REF!)</f>
        <v>#REF!</v>
      </c>
      <c r="D1563" s="37" t="e">
        <f>SUMIF(#REF!,A1563,#REF!)</f>
        <v>#REF!</v>
      </c>
      <c r="E1563" s="37" t="e">
        <f>SUMIF(#REF!,A1563,#REF!)</f>
        <v>#REF!</v>
      </c>
    </row>
    <row r="1564" spans="1:5" ht="17.100000000000001" customHeight="1" x14ac:dyDescent="0.15">
      <c r="A1564" s="36"/>
      <c r="B1564" s="37" t="e">
        <f>SUMIF(#REF!,A1564,#REF!)</f>
        <v>#REF!</v>
      </c>
      <c r="C1564" s="37" t="e">
        <f>SUMIF(#REF!,A1564,#REF!)</f>
        <v>#REF!</v>
      </c>
      <c r="D1564" s="37" t="e">
        <f>SUMIF(#REF!,A1564,#REF!)</f>
        <v>#REF!</v>
      </c>
      <c r="E1564" s="37" t="e">
        <f>SUMIF(#REF!,A1564,#REF!)</f>
        <v>#REF!</v>
      </c>
    </row>
    <row r="1565" spans="1:5" ht="17.100000000000001" customHeight="1" x14ac:dyDescent="0.15">
      <c r="A1565" s="36"/>
      <c r="B1565" s="37" t="e">
        <f>SUMIF(#REF!,A1565,#REF!)</f>
        <v>#REF!</v>
      </c>
      <c r="C1565" s="37" t="e">
        <f>SUMIF(#REF!,A1565,#REF!)</f>
        <v>#REF!</v>
      </c>
      <c r="D1565" s="37" t="e">
        <f>SUMIF(#REF!,A1565,#REF!)</f>
        <v>#REF!</v>
      </c>
      <c r="E1565" s="37" t="e">
        <f>SUMIF(#REF!,A1565,#REF!)</f>
        <v>#REF!</v>
      </c>
    </row>
    <row r="1566" spans="1:5" ht="17.100000000000001" customHeight="1" x14ac:dyDescent="0.15">
      <c r="A1566" s="36"/>
      <c r="B1566" s="37" t="e">
        <f>SUMIF(#REF!,A1566,#REF!)</f>
        <v>#REF!</v>
      </c>
      <c r="C1566" s="37" t="e">
        <f>SUMIF(#REF!,A1566,#REF!)</f>
        <v>#REF!</v>
      </c>
      <c r="D1566" s="37" t="e">
        <f>SUMIF(#REF!,A1566,#REF!)</f>
        <v>#REF!</v>
      </c>
      <c r="E1566" s="37" t="e">
        <f>SUMIF(#REF!,A1566,#REF!)</f>
        <v>#REF!</v>
      </c>
    </row>
    <row r="1567" spans="1:5" ht="17.100000000000001" customHeight="1" x14ac:dyDescent="0.15">
      <c r="A1567" s="36"/>
      <c r="B1567" s="37" t="e">
        <f>SUMIF(#REF!,A1567,#REF!)</f>
        <v>#REF!</v>
      </c>
      <c r="C1567" s="37" t="e">
        <f>SUMIF(#REF!,A1567,#REF!)</f>
        <v>#REF!</v>
      </c>
      <c r="D1567" s="37" t="e">
        <f>SUMIF(#REF!,A1567,#REF!)</f>
        <v>#REF!</v>
      </c>
      <c r="E1567" s="37" t="e">
        <f>SUMIF(#REF!,A1567,#REF!)</f>
        <v>#REF!</v>
      </c>
    </row>
    <row r="1568" spans="1:5" ht="17.100000000000001" customHeight="1" x14ac:dyDescent="0.15">
      <c r="A1568" s="36"/>
      <c r="B1568" s="37" t="e">
        <f>SUMIF(#REF!,A1568,#REF!)</f>
        <v>#REF!</v>
      </c>
      <c r="C1568" s="37" t="e">
        <f>SUMIF(#REF!,A1568,#REF!)</f>
        <v>#REF!</v>
      </c>
      <c r="D1568" s="37" t="e">
        <f>SUMIF(#REF!,A1568,#REF!)</f>
        <v>#REF!</v>
      </c>
      <c r="E1568" s="37" t="e">
        <f>SUMIF(#REF!,A1568,#REF!)</f>
        <v>#REF!</v>
      </c>
    </row>
    <row r="1569" spans="1:5" ht="17.100000000000001" customHeight="1" x14ac:dyDescent="0.15">
      <c r="A1569" s="36"/>
      <c r="B1569" s="37" t="e">
        <f>SUMIF(#REF!,A1569,#REF!)</f>
        <v>#REF!</v>
      </c>
      <c r="C1569" s="37" t="e">
        <f>SUMIF(#REF!,A1569,#REF!)</f>
        <v>#REF!</v>
      </c>
      <c r="D1569" s="37" t="e">
        <f>SUMIF(#REF!,A1569,#REF!)</f>
        <v>#REF!</v>
      </c>
      <c r="E1569" s="37" t="e">
        <f>SUMIF(#REF!,A1569,#REF!)</f>
        <v>#REF!</v>
      </c>
    </row>
    <row r="1570" spans="1:5" ht="17.100000000000001" customHeight="1" x14ac:dyDescent="0.15">
      <c r="A1570" s="36"/>
      <c r="B1570" s="37" t="e">
        <f>SUMIF(#REF!,A1570,#REF!)</f>
        <v>#REF!</v>
      </c>
      <c r="C1570" s="37" t="e">
        <f>SUMIF(#REF!,A1570,#REF!)</f>
        <v>#REF!</v>
      </c>
      <c r="D1570" s="37" t="e">
        <f>SUMIF(#REF!,A1570,#REF!)</f>
        <v>#REF!</v>
      </c>
      <c r="E1570" s="37" t="e">
        <f>SUMIF(#REF!,A1570,#REF!)</f>
        <v>#REF!</v>
      </c>
    </row>
    <row r="1571" spans="1:5" ht="17.100000000000001" customHeight="1" x14ac:dyDescent="0.15">
      <c r="A1571" s="36"/>
      <c r="B1571" s="37" t="e">
        <f>SUMIF(#REF!,A1571,#REF!)</f>
        <v>#REF!</v>
      </c>
      <c r="C1571" s="37" t="e">
        <f>SUMIF(#REF!,A1571,#REF!)</f>
        <v>#REF!</v>
      </c>
      <c r="D1571" s="37" t="e">
        <f>SUMIF(#REF!,A1571,#REF!)</f>
        <v>#REF!</v>
      </c>
      <c r="E1571" s="37" t="e">
        <f>SUMIF(#REF!,A1571,#REF!)</f>
        <v>#REF!</v>
      </c>
    </row>
    <row r="1572" spans="1:5" ht="17.100000000000001" customHeight="1" x14ac:dyDescent="0.15">
      <c r="A1572" s="36"/>
      <c r="B1572" s="37" t="e">
        <f>SUMIF(#REF!,A1572,#REF!)</f>
        <v>#REF!</v>
      </c>
      <c r="C1572" s="37" t="e">
        <f>SUMIF(#REF!,A1572,#REF!)</f>
        <v>#REF!</v>
      </c>
      <c r="D1572" s="37" t="e">
        <f>SUMIF(#REF!,A1572,#REF!)</f>
        <v>#REF!</v>
      </c>
      <c r="E1572" s="37" t="e">
        <f>SUMIF(#REF!,A1572,#REF!)</f>
        <v>#REF!</v>
      </c>
    </row>
    <row r="1573" spans="1:5" ht="17.100000000000001" customHeight="1" x14ac:dyDescent="0.15">
      <c r="A1573" s="36"/>
      <c r="B1573" s="37" t="e">
        <f>SUMIF(#REF!,A1573,#REF!)</f>
        <v>#REF!</v>
      </c>
      <c r="C1573" s="37" t="e">
        <f>SUMIF(#REF!,A1573,#REF!)</f>
        <v>#REF!</v>
      </c>
      <c r="D1573" s="37" t="e">
        <f>SUMIF(#REF!,A1573,#REF!)</f>
        <v>#REF!</v>
      </c>
      <c r="E1573" s="37" t="e">
        <f>SUMIF(#REF!,A1573,#REF!)</f>
        <v>#REF!</v>
      </c>
    </row>
    <row r="1574" spans="1:5" ht="17.100000000000001" customHeight="1" x14ac:dyDescent="0.15">
      <c r="A1574" s="36"/>
      <c r="B1574" s="37" t="e">
        <f>SUMIF(#REF!,A1574,#REF!)</f>
        <v>#REF!</v>
      </c>
      <c r="C1574" s="37" t="e">
        <f>SUMIF(#REF!,A1574,#REF!)</f>
        <v>#REF!</v>
      </c>
      <c r="D1574" s="37" t="e">
        <f>SUMIF(#REF!,A1574,#REF!)</f>
        <v>#REF!</v>
      </c>
      <c r="E1574" s="37" t="e">
        <f>SUMIF(#REF!,A1574,#REF!)</f>
        <v>#REF!</v>
      </c>
    </row>
    <row r="1575" spans="1:5" ht="17.100000000000001" customHeight="1" x14ac:dyDescent="0.15">
      <c r="A1575" s="36"/>
      <c r="B1575" s="37" t="e">
        <f>SUMIF(#REF!,A1575,#REF!)</f>
        <v>#REF!</v>
      </c>
      <c r="C1575" s="37" t="e">
        <f>SUMIF(#REF!,A1575,#REF!)</f>
        <v>#REF!</v>
      </c>
      <c r="D1575" s="37" t="e">
        <f>SUMIF(#REF!,A1575,#REF!)</f>
        <v>#REF!</v>
      </c>
      <c r="E1575" s="37" t="e">
        <f>SUMIF(#REF!,A1575,#REF!)</f>
        <v>#REF!</v>
      </c>
    </row>
    <row r="1576" spans="1:5" ht="17.100000000000001" customHeight="1" x14ac:dyDescent="0.15">
      <c r="A1576" s="36"/>
      <c r="B1576" s="37" t="e">
        <f>SUMIF(#REF!,A1576,#REF!)</f>
        <v>#REF!</v>
      </c>
      <c r="C1576" s="37" t="e">
        <f>SUMIF(#REF!,A1576,#REF!)</f>
        <v>#REF!</v>
      </c>
      <c r="D1576" s="37" t="e">
        <f>SUMIF(#REF!,A1576,#REF!)</f>
        <v>#REF!</v>
      </c>
      <c r="E1576" s="37" t="e">
        <f>SUMIF(#REF!,A1576,#REF!)</f>
        <v>#REF!</v>
      </c>
    </row>
    <row r="1577" spans="1:5" ht="17.100000000000001" customHeight="1" x14ac:dyDescent="0.15">
      <c r="A1577" s="36"/>
      <c r="B1577" s="37" t="e">
        <f>SUMIF(#REF!,A1577,#REF!)</f>
        <v>#REF!</v>
      </c>
      <c r="C1577" s="37" t="e">
        <f>SUMIF(#REF!,A1577,#REF!)</f>
        <v>#REF!</v>
      </c>
      <c r="D1577" s="37" t="e">
        <f>SUMIF(#REF!,A1577,#REF!)</f>
        <v>#REF!</v>
      </c>
      <c r="E1577" s="37" t="e">
        <f>SUMIF(#REF!,A1577,#REF!)</f>
        <v>#REF!</v>
      </c>
    </row>
    <row r="1578" spans="1:5" ht="17.100000000000001" customHeight="1" x14ac:dyDescent="0.15">
      <c r="A1578" s="36"/>
      <c r="B1578" s="37" t="e">
        <f>SUMIF(#REF!,A1578,#REF!)</f>
        <v>#REF!</v>
      </c>
      <c r="C1578" s="37" t="e">
        <f>SUMIF(#REF!,A1578,#REF!)</f>
        <v>#REF!</v>
      </c>
      <c r="D1578" s="37" t="e">
        <f>SUMIF(#REF!,A1578,#REF!)</f>
        <v>#REF!</v>
      </c>
      <c r="E1578" s="37" t="e">
        <f>SUMIF(#REF!,A1578,#REF!)</f>
        <v>#REF!</v>
      </c>
    </row>
    <row r="1579" spans="1:5" ht="17.100000000000001" customHeight="1" x14ac:dyDescent="0.15">
      <c r="A1579" s="36"/>
      <c r="B1579" s="37" t="e">
        <f>SUMIF(#REF!,A1579,#REF!)</f>
        <v>#REF!</v>
      </c>
      <c r="C1579" s="37" t="e">
        <f>SUMIF(#REF!,A1579,#REF!)</f>
        <v>#REF!</v>
      </c>
      <c r="D1579" s="37" t="e">
        <f>SUMIF(#REF!,A1579,#REF!)</f>
        <v>#REF!</v>
      </c>
      <c r="E1579" s="37" t="e">
        <f>SUMIF(#REF!,A1579,#REF!)</f>
        <v>#REF!</v>
      </c>
    </row>
    <row r="1580" spans="1:5" ht="17.100000000000001" customHeight="1" x14ac:dyDescent="0.15">
      <c r="A1580" s="36"/>
      <c r="B1580" s="37" t="e">
        <f>SUMIF(#REF!,A1580,#REF!)</f>
        <v>#REF!</v>
      </c>
      <c r="C1580" s="37" t="e">
        <f>SUMIF(#REF!,A1580,#REF!)</f>
        <v>#REF!</v>
      </c>
      <c r="D1580" s="37" t="e">
        <f>SUMIF(#REF!,A1580,#REF!)</f>
        <v>#REF!</v>
      </c>
      <c r="E1580" s="37" t="e">
        <f>SUMIF(#REF!,A1580,#REF!)</f>
        <v>#REF!</v>
      </c>
    </row>
    <row r="1581" spans="1:5" ht="17.100000000000001" customHeight="1" x14ac:dyDescent="0.15">
      <c r="A1581" s="36"/>
      <c r="B1581" s="37" t="e">
        <f>SUMIF(#REF!,A1581,#REF!)</f>
        <v>#REF!</v>
      </c>
      <c r="C1581" s="37" t="e">
        <f>SUMIF(#REF!,A1581,#REF!)</f>
        <v>#REF!</v>
      </c>
      <c r="D1581" s="37" t="e">
        <f>SUMIF(#REF!,A1581,#REF!)</f>
        <v>#REF!</v>
      </c>
      <c r="E1581" s="37" t="e">
        <f>SUMIF(#REF!,A1581,#REF!)</f>
        <v>#REF!</v>
      </c>
    </row>
    <row r="1582" spans="1:5" ht="17.100000000000001" customHeight="1" x14ac:dyDescent="0.15">
      <c r="A1582" s="36"/>
      <c r="B1582" s="37" t="e">
        <f>SUMIF(#REF!,A1582,#REF!)</f>
        <v>#REF!</v>
      </c>
      <c r="C1582" s="37" t="e">
        <f>SUMIF(#REF!,A1582,#REF!)</f>
        <v>#REF!</v>
      </c>
      <c r="D1582" s="37" t="e">
        <f>SUMIF(#REF!,A1582,#REF!)</f>
        <v>#REF!</v>
      </c>
      <c r="E1582" s="37" t="e">
        <f>SUMIF(#REF!,A1582,#REF!)</f>
        <v>#REF!</v>
      </c>
    </row>
    <row r="1583" spans="1:5" ht="17.100000000000001" customHeight="1" x14ac:dyDescent="0.15">
      <c r="A1583" s="36"/>
      <c r="B1583" s="37" t="e">
        <f>SUMIF(#REF!,A1583,#REF!)</f>
        <v>#REF!</v>
      </c>
      <c r="C1583" s="37" t="e">
        <f>SUMIF(#REF!,A1583,#REF!)</f>
        <v>#REF!</v>
      </c>
      <c r="D1583" s="37" t="e">
        <f>SUMIF(#REF!,A1583,#REF!)</f>
        <v>#REF!</v>
      </c>
      <c r="E1583" s="37" t="e">
        <f>SUMIF(#REF!,A1583,#REF!)</f>
        <v>#REF!</v>
      </c>
    </row>
    <row r="1584" spans="1:5" ht="17.100000000000001" customHeight="1" x14ac:dyDescent="0.15">
      <c r="A1584" s="36"/>
      <c r="B1584" s="37" t="e">
        <f>SUMIF(#REF!,A1584,#REF!)</f>
        <v>#REF!</v>
      </c>
      <c r="C1584" s="37" t="e">
        <f>SUMIF(#REF!,A1584,#REF!)</f>
        <v>#REF!</v>
      </c>
      <c r="D1584" s="37" t="e">
        <f>SUMIF(#REF!,A1584,#REF!)</f>
        <v>#REF!</v>
      </c>
      <c r="E1584" s="37" t="e">
        <f>SUMIF(#REF!,A1584,#REF!)</f>
        <v>#REF!</v>
      </c>
    </row>
    <row r="1585" spans="1:5" ht="17.100000000000001" customHeight="1" x14ac:dyDescent="0.15">
      <c r="A1585" s="36"/>
      <c r="B1585" s="37" t="e">
        <f>SUMIF(#REF!,A1585,#REF!)</f>
        <v>#REF!</v>
      </c>
      <c r="C1585" s="37" t="e">
        <f>SUMIF(#REF!,A1585,#REF!)</f>
        <v>#REF!</v>
      </c>
      <c r="D1585" s="37" t="e">
        <f>SUMIF(#REF!,A1585,#REF!)</f>
        <v>#REF!</v>
      </c>
      <c r="E1585" s="37" t="e">
        <f>SUMIF(#REF!,A1585,#REF!)</f>
        <v>#REF!</v>
      </c>
    </row>
    <row r="1586" spans="1:5" ht="17.100000000000001" customHeight="1" x14ac:dyDescent="0.15">
      <c r="A1586" s="36"/>
      <c r="B1586" s="37" t="e">
        <f>SUMIF(#REF!,A1586,#REF!)</f>
        <v>#REF!</v>
      </c>
      <c r="C1586" s="37" t="e">
        <f>SUMIF(#REF!,A1586,#REF!)</f>
        <v>#REF!</v>
      </c>
      <c r="D1586" s="37" t="e">
        <f>SUMIF(#REF!,A1586,#REF!)</f>
        <v>#REF!</v>
      </c>
      <c r="E1586" s="37" t="e">
        <f>SUMIF(#REF!,A1586,#REF!)</f>
        <v>#REF!</v>
      </c>
    </row>
    <row r="1587" spans="1:5" ht="17.100000000000001" customHeight="1" x14ac:dyDescent="0.15">
      <c r="A1587" s="36"/>
      <c r="B1587" s="37" t="e">
        <f>SUMIF(#REF!,A1587,#REF!)</f>
        <v>#REF!</v>
      </c>
      <c r="C1587" s="37" t="e">
        <f>SUMIF(#REF!,A1587,#REF!)</f>
        <v>#REF!</v>
      </c>
      <c r="D1587" s="37" t="e">
        <f>SUMIF(#REF!,A1587,#REF!)</f>
        <v>#REF!</v>
      </c>
      <c r="E1587" s="37" t="e">
        <f>SUMIF(#REF!,A1587,#REF!)</f>
        <v>#REF!</v>
      </c>
    </row>
    <row r="1588" spans="1:5" ht="17.100000000000001" customHeight="1" x14ac:dyDescent="0.15">
      <c r="A1588" s="36"/>
      <c r="B1588" s="37" t="e">
        <f>SUMIF(#REF!,A1588,#REF!)</f>
        <v>#REF!</v>
      </c>
      <c r="C1588" s="37" t="e">
        <f>SUMIF(#REF!,A1588,#REF!)</f>
        <v>#REF!</v>
      </c>
      <c r="D1588" s="37" t="e">
        <f>SUMIF(#REF!,A1588,#REF!)</f>
        <v>#REF!</v>
      </c>
      <c r="E1588" s="37" t="e">
        <f>SUMIF(#REF!,A1588,#REF!)</f>
        <v>#REF!</v>
      </c>
    </row>
    <row r="1589" spans="1:5" ht="17.100000000000001" customHeight="1" x14ac:dyDescent="0.15">
      <c r="A1589" s="36"/>
      <c r="B1589" s="37" t="e">
        <f>SUMIF(#REF!,A1589,#REF!)</f>
        <v>#REF!</v>
      </c>
      <c r="C1589" s="37" t="e">
        <f>SUMIF(#REF!,A1589,#REF!)</f>
        <v>#REF!</v>
      </c>
      <c r="D1589" s="37" t="e">
        <f>SUMIF(#REF!,A1589,#REF!)</f>
        <v>#REF!</v>
      </c>
      <c r="E1589" s="37" t="e">
        <f>SUMIF(#REF!,A1589,#REF!)</f>
        <v>#REF!</v>
      </c>
    </row>
    <row r="1590" spans="1:5" ht="17.100000000000001" customHeight="1" x14ac:dyDescent="0.15">
      <c r="A1590" s="36"/>
      <c r="B1590" s="37" t="e">
        <f>SUMIF(#REF!,A1590,#REF!)</f>
        <v>#REF!</v>
      </c>
      <c r="C1590" s="37" t="e">
        <f>SUMIF(#REF!,A1590,#REF!)</f>
        <v>#REF!</v>
      </c>
      <c r="D1590" s="37" t="e">
        <f>SUMIF(#REF!,A1590,#REF!)</f>
        <v>#REF!</v>
      </c>
      <c r="E1590" s="37" t="e">
        <f>SUMIF(#REF!,A1590,#REF!)</f>
        <v>#REF!</v>
      </c>
    </row>
    <row r="1591" spans="1:5" ht="17.100000000000001" customHeight="1" x14ac:dyDescent="0.15">
      <c r="A1591" s="36"/>
      <c r="B1591" s="37" t="e">
        <f>SUMIF(#REF!,A1591,#REF!)</f>
        <v>#REF!</v>
      </c>
      <c r="C1591" s="37" t="e">
        <f>SUMIF(#REF!,A1591,#REF!)</f>
        <v>#REF!</v>
      </c>
      <c r="D1591" s="37" t="e">
        <f>SUMIF(#REF!,A1591,#REF!)</f>
        <v>#REF!</v>
      </c>
      <c r="E1591" s="37" t="e">
        <f>SUMIF(#REF!,A1591,#REF!)</f>
        <v>#REF!</v>
      </c>
    </row>
    <row r="1592" spans="1:5" ht="17.100000000000001" customHeight="1" x14ac:dyDescent="0.15">
      <c r="A1592" s="36"/>
      <c r="B1592" s="37" t="e">
        <f>SUMIF(#REF!,A1592,#REF!)</f>
        <v>#REF!</v>
      </c>
      <c r="C1592" s="37" t="e">
        <f>SUMIF(#REF!,A1592,#REF!)</f>
        <v>#REF!</v>
      </c>
      <c r="D1592" s="37" t="e">
        <f>SUMIF(#REF!,A1592,#REF!)</f>
        <v>#REF!</v>
      </c>
      <c r="E1592" s="37" t="e">
        <f>SUMIF(#REF!,A1592,#REF!)</f>
        <v>#REF!</v>
      </c>
    </row>
    <row r="1593" spans="1:5" ht="17.100000000000001" customHeight="1" x14ac:dyDescent="0.15">
      <c r="A1593" s="36"/>
      <c r="B1593" s="37" t="e">
        <f>SUMIF(#REF!,A1593,#REF!)</f>
        <v>#REF!</v>
      </c>
      <c r="C1593" s="37" t="e">
        <f>SUMIF(#REF!,A1593,#REF!)</f>
        <v>#REF!</v>
      </c>
      <c r="D1593" s="37" t="e">
        <f>SUMIF(#REF!,A1593,#REF!)</f>
        <v>#REF!</v>
      </c>
      <c r="E1593" s="37" t="e">
        <f>SUMIF(#REF!,A1593,#REF!)</f>
        <v>#REF!</v>
      </c>
    </row>
    <row r="1594" spans="1:5" ht="17.100000000000001" customHeight="1" x14ac:dyDescent="0.15">
      <c r="A1594" s="36"/>
      <c r="B1594" s="37" t="e">
        <f>SUMIF(#REF!,A1594,#REF!)</f>
        <v>#REF!</v>
      </c>
      <c r="C1594" s="37" t="e">
        <f>SUMIF(#REF!,A1594,#REF!)</f>
        <v>#REF!</v>
      </c>
      <c r="D1594" s="37" t="e">
        <f>SUMIF(#REF!,A1594,#REF!)</f>
        <v>#REF!</v>
      </c>
      <c r="E1594" s="37" t="e">
        <f>SUMIF(#REF!,A1594,#REF!)</f>
        <v>#REF!</v>
      </c>
    </row>
    <row r="1595" spans="1:5" ht="17.100000000000001" customHeight="1" x14ac:dyDescent="0.15">
      <c r="A1595" s="36"/>
      <c r="B1595" s="37" t="e">
        <f>SUMIF(#REF!,A1595,#REF!)</f>
        <v>#REF!</v>
      </c>
      <c r="C1595" s="37" t="e">
        <f>SUMIF(#REF!,A1595,#REF!)</f>
        <v>#REF!</v>
      </c>
      <c r="D1595" s="37" t="e">
        <f>SUMIF(#REF!,A1595,#REF!)</f>
        <v>#REF!</v>
      </c>
      <c r="E1595" s="37" t="e">
        <f>SUMIF(#REF!,A1595,#REF!)</f>
        <v>#REF!</v>
      </c>
    </row>
    <row r="1596" spans="1:5" ht="17.100000000000001" customHeight="1" x14ac:dyDescent="0.15">
      <c r="A1596" s="36"/>
      <c r="B1596" s="37" t="e">
        <f>SUMIF(#REF!,A1596,#REF!)</f>
        <v>#REF!</v>
      </c>
      <c r="C1596" s="37" t="e">
        <f>SUMIF(#REF!,A1596,#REF!)</f>
        <v>#REF!</v>
      </c>
      <c r="D1596" s="37" t="e">
        <f>SUMIF(#REF!,A1596,#REF!)</f>
        <v>#REF!</v>
      </c>
      <c r="E1596" s="37" t="e">
        <f>SUMIF(#REF!,A1596,#REF!)</f>
        <v>#REF!</v>
      </c>
    </row>
    <row r="1597" spans="1:5" ht="17.100000000000001" customHeight="1" x14ac:dyDescent="0.15">
      <c r="A1597" s="36"/>
      <c r="B1597" s="37" t="e">
        <f>SUMIF(#REF!,A1597,#REF!)</f>
        <v>#REF!</v>
      </c>
      <c r="C1597" s="37" t="e">
        <f>SUMIF(#REF!,A1597,#REF!)</f>
        <v>#REF!</v>
      </c>
      <c r="D1597" s="37" t="e">
        <f>SUMIF(#REF!,A1597,#REF!)</f>
        <v>#REF!</v>
      </c>
      <c r="E1597" s="37" t="e">
        <f>SUMIF(#REF!,A1597,#REF!)</f>
        <v>#REF!</v>
      </c>
    </row>
    <row r="1598" spans="1:5" ht="17.100000000000001" customHeight="1" x14ac:dyDescent="0.15">
      <c r="A1598" s="36"/>
      <c r="B1598" s="37" t="e">
        <f>SUMIF(#REF!,A1598,#REF!)</f>
        <v>#REF!</v>
      </c>
      <c r="C1598" s="37" t="e">
        <f>SUMIF(#REF!,A1598,#REF!)</f>
        <v>#REF!</v>
      </c>
      <c r="D1598" s="37" t="e">
        <f>SUMIF(#REF!,A1598,#REF!)</f>
        <v>#REF!</v>
      </c>
      <c r="E1598" s="37" t="e">
        <f>SUMIF(#REF!,A1598,#REF!)</f>
        <v>#REF!</v>
      </c>
    </row>
    <row r="1599" spans="1:5" ht="17.100000000000001" customHeight="1" x14ac:dyDescent="0.15">
      <c r="A1599" s="36"/>
      <c r="B1599" s="37" t="e">
        <f>SUMIF(#REF!,A1599,#REF!)</f>
        <v>#REF!</v>
      </c>
      <c r="C1599" s="37" t="e">
        <f>SUMIF(#REF!,A1599,#REF!)</f>
        <v>#REF!</v>
      </c>
      <c r="D1599" s="37" t="e">
        <f>SUMIF(#REF!,A1599,#REF!)</f>
        <v>#REF!</v>
      </c>
      <c r="E1599" s="37" t="e">
        <f>SUMIF(#REF!,A1599,#REF!)</f>
        <v>#REF!</v>
      </c>
    </row>
    <row r="1600" spans="1:5" ht="17.100000000000001" customHeight="1" x14ac:dyDescent="0.15">
      <c r="A1600" s="36"/>
      <c r="B1600" s="37" t="e">
        <f>SUMIF(#REF!,A1600,#REF!)</f>
        <v>#REF!</v>
      </c>
      <c r="C1600" s="37" t="e">
        <f>SUMIF(#REF!,A1600,#REF!)</f>
        <v>#REF!</v>
      </c>
      <c r="D1600" s="37" t="e">
        <f>SUMIF(#REF!,A1600,#REF!)</f>
        <v>#REF!</v>
      </c>
      <c r="E1600" s="37" t="e">
        <f>SUMIF(#REF!,A1600,#REF!)</f>
        <v>#REF!</v>
      </c>
    </row>
    <row r="1601" spans="1:5" ht="17.100000000000001" customHeight="1" x14ac:dyDescent="0.15">
      <c r="A1601" s="36"/>
      <c r="B1601" s="37" t="e">
        <f>SUMIF(#REF!,A1601,#REF!)</f>
        <v>#REF!</v>
      </c>
      <c r="C1601" s="37" t="e">
        <f>SUMIF(#REF!,A1601,#REF!)</f>
        <v>#REF!</v>
      </c>
      <c r="D1601" s="37" t="e">
        <f>SUMIF(#REF!,A1601,#REF!)</f>
        <v>#REF!</v>
      </c>
      <c r="E1601" s="37" t="e">
        <f>SUMIF(#REF!,A1601,#REF!)</f>
        <v>#REF!</v>
      </c>
    </row>
    <row r="1602" spans="1:5" ht="17.100000000000001" customHeight="1" x14ac:dyDescent="0.15">
      <c r="A1602" s="36"/>
      <c r="B1602" s="37" t="e">
        <f>SUMIF(#REF!,A1602,#REF!)</f>
        <v>#REF!</v>
      </c>
      <c r="C1602" s="37" t="e">
        <f>SUMIF(#REF!,A1602,#REF!)</f>
        <v>#REF!</v>
      </c>
      <c r="D1602" s="37" t="e">
        <f>SUMIF(#REF!,A1602,#REF!)</f>
        <v>#REF!</v>
      </c>
      <c r="E1602" s="37" t="e">
        <f>SUMIF(#REF!,A1602,#REF!)</f>
        <v>#REF!</v>
      </c>
    </row>
    <row r="1603" spans="1:5" ht="17.100000000000001" customHeight="1" x14ac:dyDescent="0.15">
      <c r="A1603" s="36"/>
      <c r="B1603" s="37" t="e">
        <f>SUMIF(#REF!,A1603,#REF!)</f>
        <v>#REF!</v>
      </c>
      <c r="C1603" s="37" t="e">
        <f>SUMIF(#REF!,A1603,#REF!)</f>
        <v>#REF!</v>
      </c>
      <c r="D1603" s="37" t="e">
        <f>SUMIF(#REF!,A1603,#REF!)</f>
        <v>#REF!</v>
      </c>
      <c r="E1603" s="37" t="e">
        <f>SUMIF(#REF!,A1603,#REF!)</f>
        <v>#REF!</v>
      </c>
    </row>
    <row r="1604" spans="1:5" ht="17.100000000000001" customHeight="1" x14ac:dyDescent="0.15">
      <c r="A1604" s="36"/>
      <c r="B1604" s="37" t="e">
        <f>SUMIF(#REF!,A1604,#REF!)</f>
        <v>#REF!</v>
      </c>
      <c r="C1604" s="37" t="e">
        <f>SUMIF(#REF!,A1604,#REF!)</f>
        <v>#REF!</v>
      </c>
      <c r="D1604" s="37" t="e">
        <f>SUMIF(#REF!,A1604,#REF!)</f>
        <v>#REF!</v>
      </c>
      <c r="E1604" s="37" t="e">
        <f>SUMIF(#REF!,A1604,#REF!)</f>
        <v>#REF!</v>
      </c>
    </row>
    <row r="1605" spans="1:5" ht="17.100000000000001" customHeight="1" x14ac:dyDescent="0.15">
      <c r="A1605" s="36"/>
      <c r="B1605" s="37" t="e">
        <f>SUMIF(#REF!,A1605,#REF!)</f>
        <v>#REF!</v>
      </c>
      <c r="C1605" s="37" t="e">
        <f>SUMIF(#REF!,A1605,#REF!)</f>
        <v>#REF!</v>
      </c>
      <c r="D1605" s="37" t="e">
        <f>SUMIF(#REF!,A1605,#REF!)</f>
        <v>#REF!</v>
      </c>
      <c r="E1605" s="37" t="e">
        <f>SUMIF(#REF!,A1605,#REF!)</f>
        <v>#REF!</v>
      </c>
    </row>
    <row r="1606" spans="1:5" ht="17.100000000000001" customHeight="1" x14ac:dyDescent="0.15">
      <c r="A1606" s="36"/>
      <c r="B1606" s="37" t="e">
        <f>SUMIF(#REF!,A1606,#REF!)</f>
        <v>#REF!</v>
      </c>
      <c r="C1606" s="37" t="e">
        <f>SUMIF(#REF!,A1606,#REF!)</f>
        <v>#REF!</v>
      </c>
      <c r="D1606" s="37" t="e">
        <f>SUMIF(#REF!,A1606,#REF!)</f>
        <v>#REF!</v>
      </c>
      <c r="E1606" s="37" t="e">
        <f>SUMIF(#REF!,A1606,#REF!)</f>
        <v>#REF!</v>
      </c>
    </row>
    <row r="1607" spans="1:5" ht="17.100000000000001" customHeight="1" x14ac:dyDescent="0.15">
      <c r="A1607" s="36"/>
      <c r="B1607" s="37" t="e">
        <f>SUMIF(#REF!,A1607,#REF!)</f>
        <v>#REF!</v>
      </c>
      <c r="C1607" s="37" t="e">
        <f>SUMIF(#REF!,A1607,#REF!)</f>
        <v>#REF!</v>
      </c>
      <c r="D1607" s="37" t="e">
        <f>SUMIF(#REF!,A1607,#REF!)</f>
        <v>#REF!</v>
      </c>
      <c r="E1607" s="37" t="e">
        <f>SUMIF(#REF!,A1607,#REF!)</f>
        <v>#REF!</v>
      </c>
    </row>
    <row r="1608" spans="1:5" ht="17.100000000000001" customHeight="1" x14ac:dyDescent="0.15">
      <c r="A1608" s="36"/>
      <c r="B1608" s="37" t="e">
        <f>SUMIF(#REF!,A1608,#REF!)</f>
        <v>#REF!</v>
      </c>
      <c r="C1608" s="37" t="e">
        <f>SUMIF(#REF!,A1608,#REF!)</f>
        <v>#REF!</v>
      </c>
      <c r="D1608" s="37" t="e">
        <f>SUMIF(#REF!,A1608,#REF!)</f>
        <v>#REF!</v>
      </c>
      <c r="E1608" s="37" t="e">
        <f>SUMIF(#REF!,A1608,#REF!)</f>
        <v>#REF!</v>
      </c>
    </row>
    <row r="1609" spans="1:5" ht="17.100000000000001" customHeight="1" x14ac:dyDescent="0.15">
      <c r="A1609" s="36"/>
      <c r="B1609" s="37" t="e">
        <f>SUMIF(#REF!,A1609,#REF!)</f>
        <v>#REF!</v>
      </c>
      <c r="C1609" s="37" t="e">
        <f>SUMIF(#REF!,A1609,#REF!)</f>
        <v>#REF!</v>
      </c>
      <c r="D1609" s="37" t="e">
        <f>SUMIF(#REF!,A1609,#REF!)</f>
        <v>#REF!</v>
      </c>
      <c r="E1609" s="37" t="e">
        <f>SUMIF(#REF!,A1609,#REF!)</f>
        <v>#REF!</v>
      </c>
    </row>
    <row r="1610" spans="1:5" ht="17.100000000000001" customHeight="1" x14ac:dyDescent="0.15">
      <c r="A1610" s="36"/>
      <c r="B1610" s="37" t="e">
        <f>SUMIF(#REF!,A1610,#REF!)</f>
        <v>#REF!</v>
      </c>
      <c r="C1610" s="37" t="e">
        <f>SUMIF(#REF!,A1610,#REF!)</f>
        <v>#REF!</v>
      </c>
      <c r="D1610" s="37" t="e">
        <f>SUMIF(#REF!,A1610,#REF!)</f>
        <v>#REF!</v>
      </c>
      <c r="E1610" s="37" t="e">
        <f>SUMIF(#REF!,A1610,#REF!)</f>
        <v>#REF!</v>
      </c>
    </row>
    <row r="1611" spans="1:5" ht="17.100000000000001" customHeight="1" x14ac:dyDescent="0.15">
      <c r="A1611" s="36"/>
      <c r="B1611" s="37" t="e">
        <f>SUMIF(#REF!,A1611,#REF!)</f>
        <v>#REF!</v>
      </c>
      <c r="C1611" s="37" t="e">
        <f>SUMIF(#REF!,A1611,#REF!)</f>
        <v>#REF!</v>
      </c>
      <c r="D1611" s="37" t="e">
        <f>SUMIF(#REF!,A1611,#REF!)</f>
        <v>#REF!</v>
      </c>
      <c r="E1611" s="37" t="e">
        <f>SUMIF(#REF!,A1611,#REF!)</f>
        <v>#REF!</v>
      </c>
    </row>
    <row r="1612" spans="1:5" ht="17.100000000000001" customHeight="1" x14ac:dyDescent="0.15">
      <c r="A1612" s="36"/>
      <c r="B1612" s="37" t="e">
        <f>SUMIF(#REF!,A1612,#REF!)</f>
        <v>#REF!</v>
      </c>
      <c r="C1612" s="37" t="e">
        <f>SUMIF(#REF!,A1612,#REF!)</f>
        <v>#REF!</v>
      </c>
      <c r="D1612" s="37" t="e">
        <f>SUMIF(#REF!,A1612,#REF!)</f>
        <v>#REF!</v>
      </c>
      <c r="E1612" s="37" t="e">
        <f>SUMIF(#REF!,A1612,#REF!)</f>
        <v>#REF!</v>
      </c>
    </row>
    <row r="1613" spans="1:5" ht="17.100000000000001" customHeight="1" x14ac:dyDescent="0.15">
      <c r="A1613" s="36"/>
      <c r="B1613" s="37" t="e">
        <f>SUMIF(#REF!,A1613,#REF!)</f>
        <v>#REF!</v>
      </c>
      <c r="C1613" s="37" t="e">
        <f>SUMIF(#REF!,A1613,#REF!)</f>
        <v>#REF!</v>
      </c>
      <c r="D1613" s="37" t="e">
        <f>SUMIF(#REF!,A1613,#REF!)</f>
        <v>#REF!</v>
      </c>
      <c r="E1613" s="37" t="e">
        <f>SUMIF(#REF!,A1613,#REF!)</f>
        <v>#REF!</v>
      </c>
    </row>
    <row r="1614" spans="1:5" ht="17.100000000000001" customHeight="1" x14ac:dyDescent="0.15">
      <c r="A1614" s="36"/>
      <c r="B1614" s="37" t="e">
        <f>SUMIF(#REF!,A1614,#REF!)</f>
        <v>#REF!</v>
      </c>
      <c r="C1614" s="37" t="e">
        <f>SUMIF(#REF!,A1614,#REF!)</f>
        <v>#REF!</v>
      </c>
      <c r="D1614" s="37" t="e">
        <f>SUMIF(#REF!,A1614,#REF!)</f>
        <v>#REF!</v>
      </c>
      <c r="E1614" s="37" t="e">
        <f>SUMIF(#REF!,A1614,#REF!)</f>
        <v>#REF!</v>
      </c>
    </row>
    <row r="1615" spans="1:5" ht="17.100000000000001" customHeight="1" x14ac:dyDescent="0.15">
      <c r="A1615" s="36"/>
      <c r="B1615" s="37" t="e">
        <f>SUMIF(#REF!,A1615,#REF!)</f>
        <v>#REF!</v>
      </c>
      <c r="C1615" s="37" t="e">
        <f>SUMIF(#REF!,A1615,#REF!)</f>
        <v>#REF!</v>
      </c>
      <c r="D1615" s="37" t="e">
        <f>SUMIF(#REF!,A1615,#REF!)</f>
        <v>#REF!</v>
      </c>
      <c r="E1615" s="37" t="e">
        <f>SUMIF(#REF!,A1615,#REF!)</f>
        <v>#REF!</v>
      </c>
    </row>
    <row r="1616" spans="1:5" ht="17.100000000000001" customHeight="1" x14ac:dyDescent="0.15">
      <c r="A1616" s="36"/>
      <c r="B1616" s="37" t="e">
        <f>SUMIF(#REF!,A1616,#REF!)</f>
        <v>#REF!</v>
      </c>
      <c r="C1616" s="37" t="e">
        <f>SUMIF(#REF!,A1616,#REF!)</f>
        <v>#REF!</v>
      </c>
      <c r="D1616" s="37" t="e">
        <f>SUMIF(#REF!,A1616,#REF!)</f>
        <v>#REF!</v>
      </c>
      <c r="E1616" s="37" t="e">
        <f>SUMIF(#REF!,A1616,#REF!)</f>
        <v>#REF!</v>
      </c>
    </row>
    <row r="1617" spans="1:5" ht="17.100000000000001" customHeight="1" x14ac:dyDescent="0.15">
      <c r="A1617" s="36"/>
      <c r="B1617" s="37" t="e">
        <f>SUMIF(#REF!,A1617,#REF!)</f>
        <v>#REF!</v>
      </c>
      <c r="C1617" s="37" t="e">
        <f>SUMIF(#REF!,A1617,#REF!)</f>
        <v>#REF!</v>
      </c>
      <c r="D1617" s="37" t="e">
        <f>SUMIF(#REF!,A1617,#REF!)</f>
        <v>#REF!</v>
      </c>
      <c r="E1617" s="37" t="e">
        <f>SUMIF(#REF!,A1617,#REF!)</f>
        <v>#REF!</v>
      </c>
    </row>
    <row r="1618" spans="1:5" ht="17.100000000000001" customHeight="1" x14ac:dyDescent="0.15">
      <c r="A1618" s="36"/>
      <c r="B1618" s="37" t="e">
        <f>SUMIF(#REF!,A1618,#REF!)</f>
        <v>#REF!</v>
      </c>
      <c r="C1618" s="37" t="e">
        <f>SUMIF(#REF!,A1618,#REF!)</f>
        <v>#REF!</v>
      </c>
      <c r="D1618" s="37" t="e">
        <f>SUMIF(#REF!,A1618,#REF!)</f>
        <v>#REF!</v>
      </c>
      <c r="E1618" s="37" t="e">
        <f>SUMIF(#REF!,A1618,#REF!)</f>
        <v>#REF!</v>
      </c>
    </row>
    <row r="1619" spans="1:5" ht="17.100000000000001" customHeight="1" x14ac:dyDescent="0.15">
      <c r="A1619" s="36"/>
      <c r="B1619" s="37" t="e">
        <f>SUMIF(#REF!,A1619,#REF!)</f>
        <v>#REF!</v>
      </c>
      <c r="C1619" s="37" t="e">
        <f>SUMIF(#REF!,A1619,#REF!)</f>
        <v>#REF!</v>
      </c>
      <c r="D1619" s="37" t="e">
        <f>SUMIF(#REF!,A1619,#REF!)</f>
        <v>#REF!</v>
      </c>
      <c r="E1619" s="37" t="e">
        <f>SUMIF(#REF!,A1619,#REF!)</f>
        <v>#REF!</v>
      </c>
    </row>
    <row r="1620" spans="1:5" ht="17.100000000000001" customHeight="1" x14ac:dyDescent="0.15">
      <c r="A1620" s="36"/>
      <c r="B1620" s="37" t="e">
        <f>SUMIF(#REF!,A1620,#REF!)</f>
        <v>#REF!</v>
      </c>
      <c r="C1620" s="37" t="e">
        <f>SUMIF(#REF!,A1620,#REF!)</f>
        <v>#REF!</v>
      </c>
      <c r="D1620" s="37" t="e">
        <f>SUMIF(#REF!,A1620,#REF!)</f>
        <v>#REF!</v>
      </c>
      <c r="E1620" s="37" t="e">
        <f>SUMIF(#REF!,A1620,#REF!)</f>
        <v>#REF!</v>
      </c>
    </row>
    <row r="1621" spans="1:5" ht="17.100000000000001" customHeight="1" x14ac:dyDescent="0.15">
      <c r="A1621" s="36"/>
      <c r="B1621" s="37" t="e">
        <f>SUMIF(#REF!,A1621,#REF!)</f>
        <v>#REF!</v>
      </c>
      <c r="C1621" s="37" t="e">
        <f>SUMIF(#REF!,A1621,#REF!)</f>
        <v>#REF!</v>
      </c>
      <c r="D1621" s="37" t="e">
        <f>SUMIF(#REF!,A1621,#REF!)</f>
        <v>#REF!</v>
      </c>
      <c r="E1621" s="37" t="e">
        <f>SUMIF(#REF!,A1621,#REF!)</f>
        <v>#REF!</v>
      </c>
    </row>
    <row r="1622" spans="1:5" ht="17.100000000000001" customHeight="1" x14ac:dyDescent="0.15">
      <c r="A1622" s="36"/>
      <c r="B1622" s="37" t="e">
        <f>SUMIF(#REF!,A1622,#REF!)</f>
        <v>#REF!</v>
      </c>
      <c r="C1622" s="37" t="e">
        <f>SUMIF(#REF!,A1622,#REF!)</f>
        <v>#REF!</v>
      </c>
      <c r="D1622" s="37" t="e">
        <f>SUMIF(#REF!,A1622,#REF!)</f>
        <v>#REF!</v>
      </c>
      <c r="E1622" s="37" t="e">
        <f>SUMIF(#REF!,A1622,#REF!)</f>
        <v>#REF!</v>
      </c>
    </row>
    <row r="1623" spans="1:5" ht="17.100000000000001" customHeight="1" x14ac:dyDescent="0.15">
      <c r="A1623" s="36"/>
      <c r="B1623" s="37" t="e">
        <f>SUMIF(#REF!,A1623,#REF!)</f>
        <v>#REF!</v>
      </c>
      <c r="C1623" s="37" t="e">
        <f>SUMIF(#REF!,A1623,#REF!)</f>
        <v>#REF!</v>
      </c>
      <c r="D1623" s="37" t="e">
        <f>SUMIF(#REF!,A1623,#REF!)</f>
        <v>#REF!</v>
      </c>
      <c r="E1623" s="37" t="e">
        <f>SUMIF(#REF!,A1623,#REF!)</f>
        <v>#REF!</v>
      </c>
    </row>
    <row r="1624" spans="1:5" ht="17.100000000000001" customHeight="1" x14ac:dyDescent="0.15">
      <c r="A1624" s="36"/>
      <c r="B1624" s="37" t="e">
        <f>SUMIF(#REF!,A1624,#REF!)</f>
        <v>#REF!</v>
      </c>
      <c r="C1624" s="37" t="e">
        <f>SUMIF(#REF!,A1624,#REF!)</f>
        <v>#REF!</v>
      </c>
      <c r="D1624" s="37" t="e">
        <f>SUMIF(#REF!,A1624,#REF!)</f>
        <v>#REF!</v>
      </c>
      <c r="E1624" s="37" t="e">
        <f>SUMIF(#REF!,A1624,#REF!)</f>
        <v>#REF!</v>
      </c>
    </row>
    <row r="1625" spans="1:5" ht="17.100000000000001" customHeight="1" x14ac:dyDescent="0.15">
      <c r="A1625" s="36"/>
      <c r="B1625" s="37" t="e">
        <f>SUMIF(#REF!,A1625,#REF!)</f>
        <v>#REF!</v>
      </c>
      <c r="C1625" s="37" t="e">
        <f>SUMIF(#REF!,A1625,#REF!)</f>
        <v>#REF!</v>
      </c>
      <c r="D1625" s="37" t="e">
        <f>SUMIF(#REF!,A1625,#REF!)</f>
        <v>#REF!</v>
      </c>
      <c r="E1625" s="37" t="e">
        <f>SUMIF(#REF!,A1625,#REF!)</f>
        <v>#REF!</v>
      </c>
    </row>
    <row r="1626" spans="1:5" ht="17.100000000000001" customHeight="1" x14ac:dyDescent="0.15">
      <c r="A1626" s="36"/>
      <c r="B1626" s="37" t="e">
        <f>SUMIF(#REF!,A1626,#REF!)</f>
        <v>#REF!</v>
      </c>
      <c r="C1626" s="37" t="e">
        <f>SUMIF(#REF!,A1626,#REF!)</f>
        <v>#REF!</v>
      </c>
      <c r="D1626" s="37" t="e">
        <f>SUMIF(#REF!,A1626,#REF!)</f>
        <v>#REF!</v>
      </c>
      <c r="E1626" s="37" t="e">
        <f>SUMIF(#REF!,A1626,#REF!)</f>
        <v>#REF!</v>
      </c>
    </row>
    <row r="1627" spans="1:5" ht="17.100000000000001" customHeight="1" x14ac:dyDescent="0.15">
      <c r="A1627" s="36"/>
      <c r="B1627" s="37" t="e">
        <f>SUMIF(#REF!,A1627,#REF!)</f>
        <v>#REF!</v>
      </c>
      <c r="C1627" s="37" t="e">
        <f>SUMIF(#REF!,A1627,#REF!)</f>
        <v>#REF!</v>
      </c>
      <c r="D1627" s="37" t="e">
        <f>SUMIF(#REF!,A1627,#REF!)</f>
        <v>#REF!</v>
      </c>
      <c r="E1627" s="37" t="e">
        <f>SUMIF(#REF!,A1627,#REF!)</f>
        <v>#REF!</v>
      </c>
    </row>
    <row r="1628" spans="1:5" ht="17.100000000000001" customHeight="1" x14ac:dyDescent="0.15">
      <c r="A1628" s="36"/>
      <c r="B1628" s="37" t="e">
        <f>SUMIF(#REF!,A1628,#REF!)</f>
        <v>#REF!</v>
      </c>
      <c r="C1628" s="37" t="e">
        <f>SUMIF(#REF!,A1628,#REF!)</f>
        <v>#REF!</v>
      </c>
      <c r="D1628" s="37" t="e">
        <f>SUMIF(#REF!,A1628,#REF!)</f>
        <v>#REF!</v>
      </c>
      <c r="E1628" s="37" t="e">
        <f>SUMIF(#REF!,A1628,#REF!)</f>
        <v>#REF!</v>
      </c>
    </row>
    <row r="1629" spans="1:5" ht="17.100000000000001" customHeight="1" x14ac:dyDescent="0.15">
      <c r="A1629" s="36"/>
      <c r="B1629" s="37" t="e">
        <f>SUMIF(#REF!,A1629,#REF!)</f>
        <v>#REF!</v>
      </c>
      <c r="C1629" s="37" t="e">
        <f>SUMIF(#REF!,A1629,#REF!)</f>
        <v>#REF!</v>
      </c>
      <c r="D1629" s="37" t="e">
        <f>SUMIF(#REF!,A1629,#REF!)</f>
        <v>#REF!</v>
      </c>
      <c r="E1629" s="37" t="e">
        <f>SUMIF(#REF!,A1629,#REF!)</f>
        <v>#REF!</v>
      </c>
    </row>
    <row r="1630" spans="1:5" ht="17.100000000000001" customHeight="1" x14ac:dyDescent="0.15">
      <c r="A1630" s="36"/>
      <c r="B1630" s="37" t="e">
        <f>SUMIF(#REF!,A1630,#REF!)</f>
        <v>#REF!</v>
      </c>
      <c r="C1630" s="37" t="e">
        <f>SUMIF(#REF!,A1630,#REF!)</f>
        <v>#REF!</v>
      </c>
      <c r="D1630" s="37" t="e">
        <f>SUMIF(#REF!,A1630,#REF!)</f>
        <v>#REF!</v>
      </c>
      <c r="E1630" s="37" t="e">
        <f>SUMIF(#REF!,A1630,#REF!)</f>
        <v>#REF!</v>
      </c>
    </row>
    <row r="1631" spans="1:5" ht="17.100000000000001" customHeight="1" x14ac:dyDescent="0.15">
      <c r="A1631" s="36"/>
      <c r="B1631" s="37" t="e">
        <f>SUMIF(#REF!,A1631,#REF!)</f>
        <v>#REF!</v>
      </c>
      <c r="C1631" s="37" t="e">
        <f>SUMIF(#REF!,A1631,#REF!)</f>
        <v>#REF!</v>
      </c>
      <c r="D1631" s="37" t="e">
        <f>SUMIF(#REF!,A1631,#REF!)</f>
        <v>#REF!</v>
      </c>
      <c r="E1631" s="37" t="e">
        <f>SUMIF(#REF!,A1631,#REF!)</f>
        <v>#REF!</v>
      </c>
    </row>
    <row r="1632" spans="1:5" ht="17.100000000000001" customHeight="1" x14ac:dyDescent="0.15">
      <c r="A1632" s="36"/>
      <c r="B1632" s="37" t="e">
        <f>SUMIF(#REF!,A1632,#REF!)</f>
        <v>#REF!</v>
      </c>
      <c r="C1632" s="37" t="e">
        <f>SUMIF(#REF!,A1632,#REF!)</f>
        <v>#REF!</v>
      </c>
      <c r="D1632" s="37" t="e">
        <f>SUMIF(#REF!,A1632,#REF!)</f>
        <v>#REF!</v>
      </c>
      <c r="E1632" s="37" t="e">
        <f>SUMIF(#REF!,A1632,#REF!)</f>
        <v>#REF!</v>
      </c>
    </row>
    <row r="1633" spans="1:5" ht="17.100000000000001" customHeight="1" x14ac:dyDescent="0.15">
      <c r="A1633" s="36"/>
      <c r="B1633" s="37" t="e">
        <f>SUMIF(#REF!,A1633,#REF!)</f>
        <v>#REF!</v>
      </c>
      <c r="C1633" s="37" t="e">
        <f>SUMIF(#REF!,A1633,#REF!)</f>
        <v>#REF!</v>
      </c>
      <c r="D1633" s="37" t="e">
        <f>SUMIF(#REF!,A1633,#REF!)</f>
        <v>#REF!</v>
      </c>
      <c r="E1633" s="37" t="e">
        <f>SUMIF(#REF!,A1633,#REF!)</f>
        <v>#REF!</v>
      </c>
    </row>
    <row r="1634" spans="1:5" ht="17.100000000000001" customHeight="1" x14ac:dyDescent="0.15">
      <c r="A1634" s="36"/>
      <c r="B1634" s="37" t="e">
        <f>SUMIF(#REF!,A1634,#REF!)</f>
        <v>#REF!</v>
      </c>
      <c r="C1634" s="37" t="e">
        <f>SUMIF(#REF!,A1634,#REF!)</f>
        <v>#REF!</v>
      </c>
      <c r="D1634" s="37" t="e">
        <f>SUMIF(#REF!,A1634,#REF!)</f>
        <v>#REF!</v>
      </c>
      <c r="E1634" s="37" t="e">
        <f>SUMIF(#REF!,A1634,#REF!)</f>
        <v>#REF!</v>
      </c>
    </row>
    <row r="1635" spans="1:5" ht="17.100000000000001" customHeight="1" x14ac:dyDescent="0.15">
      <c r="A1635" s="36"/>
      <c r="B1635" s="37" t="e">
        <f>SUMIF(#REF!,A1635,#REF!)</f>
        <v>#REF!</v>
      </c>
      <c r="C1635" s="37" t="e">
        <f>SUMIF(#REF!,A1635,#REF!)</f>
        <v>#REF!</v>
      </c>
      <c r="D1635" s="37" t="e">
        <f>SUMIF(#REF!,A1635,#REF!)</f>
        <v>#REF!</v>
      </c>
      <c r="E1635" s="37" t="e">
        <f>SUMIF(#REF!,A1635,#REF!)</f>
        <v>#REF!</v>
      </c>
    </row>
    <row r="1636" spans="1:5" ht="17.100000000000001" customHeight="1" x14ac:dyDescent="0.15">
      <c r="A1636" s="36"/>
      <c r="B1636" s="37" t="e">
        <f>SUMIF(#REF!,A1636,#REF!)</f>
        <v>#REF!</v>
      </c>
      <c r="C1636" s="37" t="e">
        <f>SUMIF(#REF!,A1636,#REF!)</f>
        <v>#REF!</v>
      </c>
      <c r="D1636" s="37" t="e">
        <f>SUMIF(#REF!,A1636,#REF!)</f>
        <v>#REF!</v>
      </c>
      <c r="E1636" s="37" t="e">
        <f>SUMIF(#REF!,A1636,#REF!)</f>
        <v>#REF!</v>
      </c>
    </row>
    <row r="1637" spans="1:5" ht="17.100000000000001" customHeight="1" x14ac:dyDescent="0.15">
      <c r="A1637" s="36"/>
      <c r="B1637" s="37" t="e">
        <f>SUMIF(#REF!,A1637,#REF!)</f>
        <v>#REF!</v>
      </c>
      <c r="C1637" s="37" t="e">
        <f>SUMIF(#REF!,A1637,#REF!)</f>
        <v>#REF!</v>
      </c>
      <c r="D1637" s="37" t="e">
        <f>SUMIF(#REF!,A1637,#REF!)</f>
        <v>#REF!</v>
      </c>
      <c r="E1637" s="37" t="e">
        <f>SUMIF(#REF!,A1637,#REF!)</f>
        <v>#REF!</v>
      </c>
    </row>
    <row r="1638" spans="1:5" ht="17.100000000000001" customHeight="1" x14ac:dyDescent="0.15">
      <c r="A1638" s="36"/>
      <c r="B1638" s="37" t="e">
        <f>SUMIF(#REF!,A1638,#REF!)</f>
        <v>#REF!</v>
      </c>
      <c r="C1638" s="37" t="e">
        <f>SUMIF(#REF!,A1638,#REF!)</f>
        <v>#REF!</v>
      </c>
      <c r="D1638" s="37" t="e">
        <f>SUMIF(#REF!,A1638,#REF!)</f>
        <v>#REF!</v>
      </c>
      <c r="E1638" s="37" t="e">
        <f>SUMIF(#REF!,A1638,#REF!)</f>
        <v>#REF!</v>
      </c>
    </row>
    <row r="1639" spans="1:5" ht="17.100000000000001" customHeight="1" x14ac:dyDescent="0.15">
      <c r="A1639" s="36"/>
      <c r="B1639" s="37" t="e">
        <f>SUMIF(#REF!,A1639,#REF!)</f>
        <v>#REF!</v>
      </c>
      <c r="C1639" s="37" t="e">
        <f>SUMIF(#REF!,A1639,#REF!)</f>
        <v>#REF!</v>
      </c>
      <c r="D1639" s="37" t="e">
        <f>SUMIF(#REF!,A1639,#REF!)</f>
        <v>#REF!</v>
      </c>
      <c r="E1639" s="37" t="e">
        <f>SUMIF(#REF!,A1639,#REF!)</f>
        <v>#REF!</v>
      </c>
    </row>
    <row r="1640" spans="1:5" ht="17.100000000000001" customHeight="1" x14ac:dyDescent="0.15">
      <c r="A1640" s="36"/>
      <c r="B1640" s="37" t="e">
        <f>SUMIF(#REF!,A1640,#REF!)</f>
        <v>#REF!</v>
      </c>
      <c r="C1640" s="37" t="e">
        <f>SUMIF(#REF!,A1640,#REF!)</f>
        <v>#REF!</v>
      </c>
      <c r="D1640" s="37" t="e">
        <f>SUMIF(#REF!,A1640,#REF!)</f>
        <v>#REF!</v>
      </c>
      <c r="E1640" s="37" t="e">
        <f>SUMIF(#REF!,A1640,#REF!)</f>
        <v>#REF!</v>
      </c>
    </row>
    <row r="1641" spans="1:5" ht="17.100000000000001" customHeight="1" x14ac:dyDescent="0.15">
      <c r="A1641" s="36"/>
      <c r="B1641" s="37" t="e">
        <f>SUMIF(#REF!,A1641,#REF!)</f>
        <v>#REF!</v>
      </c>
      <c r="C1641" s="37" t="e">
        <f>SUMIF(#REF!,A1641,#REF!)</f>
        <v>#REF!</v>
      </c>
      <c r="D1641" s="37" t="e">
        <f>SUMIF(#REF!,A1641,#REF!)</f>
        <v>#REF!</v>
      </c>
      <c r="E1641" s="37" t="e">
        <f>SUMIF(#REF!,A1641,#REF!)</f>
        <v>#REF!</v>
      </c>
    </row>
    <row r="1642" spans="1:5" ht="17.100000000000001" customHeight="1" x14ac:dyDescent="0.15">
      <c r="A1642" s="36"/>
      <c r="B1642" s="37" t="e">
        <f>SUMIF(#REF!,A1642,#REF!)</f>
        <v>#REF!</v>
      </c>
      <c r="C1642" s="37" t="e">
        <f>SUMIF(#REF!,A1642,#REF!)</f>
        <v>#REF!</v>
      </c>
      <c r="D1642" s="37" t="e">
        <f>SUMIF(#REF!,A1642,#REF!)</f>
        <v>#REF!</v>
      </c>
      <c r="E1642" s="37" t="e">
        <f>SUMIF(#REF!,A1642,#REF!)</f>
        <v>#REF!</v>
      </c>
    </row>
    <row r="1643" spans="1:5" ht="17.100000000000001" customHeight="1" x14ac:dyDescent="0.15">
      <c r="A1643" s="36"/>
      <c r="B1643" s="37" t="e">
        <f>SUMIF(#REF!,A1643,#REF!)</f>
        <v>#REF!</v>
      </c>
      <c r="C1643" s="37" t="e">
        <f>SUMIF(#REF!,A1643,#REF!)</f>
        <v>#REF!</v>
      </c>
      <c r="D1643" s="37" t="e">
        <f>SUMIF(#REF!,A1643,#REF!)</f>
        <v>#REF!</v>
      </c>
      <c r="E1643" s="37" t="e">
        <f>SUMIF(#REF!,A1643,#REF!)</f>
        <v>#REF!</v>
      </c>
    </row>
    <row r="1644" spans="1:5" ht="17.100000000000001" customHeight="1" x14ac:dyDescent="0.15">
      <c r="A1644" s="36"/>
      <c r="B1644" s="37" t="e">
        <f>SUMIF(#REF!,A1644,#REF!)</f>
        <v>#REF!</v>
      </c>
      <c r="C1644" s="37" t="e">
        <f>SUMIF(#REF!,A1644,#REF!)</f>
        <v>#REF!</v>
      </c>
      <c r="D1644" s="37" t="e">
        <f>SUMIF(#REF!,A1644,#REF!)</f>
        <v>#REF!</v>
      </c>
      <c r="E1644" s="37" t="e">
        <f>SUMIF(#REF!,A1644,#REF!)</f>
        <v>#REF!</v>
      </c>
    </row>
    <row r="1645" spans="1:5" ht="17.100000000000001" customHeight="1" x14ac:dyDescent="0.15">
      <c r="A1645" s="36"/>
      <c r="B1645" s="37" t="e">
        <f>SUMIF(#REF!,A1645,#REF!)</f>
        <v>#REF!</v>
      </c>
      <c r="C1645" s="37" t="e">
        <f>SUMIF(#REF!,A1645,#REF!)</f>
        <v>#REF!</v>
      </c>
      <c r="D1645" s="37" t="e">
        <f>SUMIF(#REF!,A1645,#REF!)</f>
        <v>#REF!</v>
      </c>
      <c r="E1645" s="37" t="e">
        <f>SUMIF(#REF!,A1645,#REF!)</f>
        <v>#REF!</v>
      </c>
    </row>
    <row r="1646" spans="1:5" ht="17.100000000000001" customHeight="1" x14ac:dyDescent="0.15">
      <c r="A1646" s="36"/>
      <c r="B1646" s="37" t="e">
        <f>SUMIF(#REF!,A1646,#REF!)</f>
        <v>#REF!</v>
      </c>
      <c r="C1646" s="37" t="e">
        <f>SUMIF(#REF!,A1646,#REF!)</f>
        <v>#REF!</v>
      </c>
      <c r="D1646" s="37" t="e">
        <f>SUMIF(#REF!,A1646,#REF!)</f>
        <v>#REF!</v>
      </c>
      <c r="E1646" s="37" t="e">
        <f>SUMIF(#REF!,A1646,#REF!)</f>
        <v>#REF!</v>
      </c>
    </row>
    <row r="1647" spans="1:5" ht="17.100000000000001" customHeight="1" x14ac:dyDescent="0.15">
      <c r="A1647" s="36"/>
      <c r="B1647" s="37" t="e">
        <f>SUMIF(#REF!,A1647,#REF!)</f>
        <v>#REF!</v>
      </c>
      <c r="C1647" s="37" t="e">
        <f>SUMIF(#REF!,A1647,#REF!)</f>
        <v>#REF!</v>
      </c>
      <c r="D1647" s="37" t="e">
        <f>SUMIF(#REF!,A1647,#REF!)</f>
        <v>#REF!</v>
      </c>
      <c r="E1647" s="37" t="e">
        <f>SUMIF(#REF!,A1647,#REF!)</f>
        <v>#REF!</v>
      </c>
    </row>
    <row r="1648" spans="1:5" ht="17.100000000000001" customHeight="1" x14ac:dyDescent="0.15">
      <c r="A1648" s="36"/>
      <c r="B1648" s="37" t="e">
        <f>SUMIF(#REF!,A1648,#REF!)</f>
        <v>#REF!</v>
      </c>
      <c r="C1648" s="37" t="e">
        <f>SUMIF(#REF!,A1648,#REF!)</f>
        <v>#REF!</v>
      </c>
      <c r="D1648" s="37" t="e">
        <f>SUMIF(#REF!,A1648,#REF!)</f>
        <v>#REF!</v>
      </c>
      <c r="E1648" s="37" t="e">
        <f>SUMIF(#REF!,A1648,#REF!)</f>
        <v>#REF!</v>
      </c>
    </row>
    <row r="1649" spans="1:5" ht="17.100000000000001" customHeight="1" x14ac:dyDescent="0.15">
      <c r="A1649" s="36"/>
      <c r="B1649" s="37" t="e">
        <f>SUMIF(#REF!,A1649,#REF!)</f>
        <v>#REF!</v>
      </c>
      <c r="C1649" s="37" t="e">
        <f>SUMIF(#REF!,A1649,#REF!)</f>
        <v>#REF!</v>
      </c>
      <c r="D1649" s="37" t="e">
        <f>SUMIF(#REF!,A1649,#REF!)</f>
        <v>#REF!</v>
      </c>
      <c r="E1649" s="37" t="e">
        <f>SUMIF(#REF!,A1649,#REF!)</f>
        <v>#REF!</v>
      </c>
    </row>
    <row r="1650" spans="1:5" ht="17.100000000000001" customHeight="1" x14ac:dyDescent="0.15">
      <c r="A1650" s="36"/>
      <c r="B1650" s="37" t="e">
        <f>SUMIF(#REF!,A1650,#REF!)</f>
        <v>#REF!</v>
      </c>
      <c r="C1650" s="37" t="e">
        <f>SUMIF(#REF!,A1650,#REF!)</f>
        <v>#REF!</v>
      </c>
      <c r="D1650" s="37" t="e">
        <f>SUMIF(#REF!,A1650,#REF!)</f>
        <v>#REF!</v>
      </c>
      <c r="E1650" s="37" t="e">
        <f>SUMIF(#REF!,A1650,#REF!)</f>
        <v>#REF!</v>
      </c>
    </row>
    <row r="1651" spans="1:5" ht="17.100000000000001" customHeight="1" x14ac:dyDescent="0.15">
      <c r="A1651" s="36"/>
      <c r="B1651" s="37" t="e">
        <f>SUMIF(#REF!,A1651,#REF!)</f>
        <v>#REF!</v>
      </c>
      <c r="C1651" s="37" t="e">
        <f>SUMIF(#REF!,A1651,#REF!)</f>
        <v>#REF!</v>
      </c>
      <c r="D1651" s="37" t="e">
        <f>SUMIF(#REF!,A1651,#REF!)</f>
        <v>#REF!</v>
      </c>
      <c r="E1651" s="37" t="e">
        <f>SUMIF(#REF!,A1651,#REF!)</f>
        <v>#REF!</v>
      </c>
    </row>
    <row r="1652" spans="1:5" ht="17.100000000000001" customHeight="1" x14ac:dyDescent="0.15">
      <c r="A1652" s="36"/>
      <c r="B1652" s="37" t="e">
        <f>SUMIF(#REF!,A1652,#REF!)</f>
        <v>#REF!</v>
      </c>
      <c r="C1652" s="37" t="e">
        <f>SUMIF(#REF!,A1652,#REF!)</f>
        <v>#REF!</v>
      </c>
      <c r="D1652" s="37" t="e">
        <f>SUMIF(#REF!,A1652,#REF!)</f>
        <v>#REF!</v>
      </c>
      <c r="E1652" s="37" t="e">
        <f>SUMIF(#REF!,A1652,#REF!)</f>
        <v>#REF!</v>
      </c>
    </row>
    <row r="1653" spans="1:5" ht="17.100000000000001" customHeight="1" x14ac:dyDescent="0.15">
      <c r="A1653" s="36"/>
      <c r="B1653" s="37" t="e">
        <f>SUMIF(#REF!,A1653,#REF!)</f>
        <v>#REF!</v>
      </c>
      <c r="C1653" s="37" t="e">
        <f>SUMIF(#REF!,A1653,#REF!)</f>
        <v>#REF!</v>
      </c>
      <c r="D1653" s="37" t="e">
        <f>SUMIF(#REF!,A1653,#REF!)</f>
        <v>#REF!</v>
      </c>
      <c r="E1653" s="37" t="e">
        <f>SUMIF(#REF!,A1653,#REF!)</f>
        <v>#REF!</v>
      </c>
    </row>
    <row r="1654" spans="1:5" ht="17.100000000000001" customHeight="1" x14ac:dyDescent="0.15">
      <c r="A1654" s="36"/>
      <c r="B1654" s="37" t="e">
        <f>SUMIF(#REF!,A1654,#REF!)</f>
        <v>#REF!</v>
      </c>
      <c r="C1654" s="37" t="e">
        <f>SUMIF(#REF!,A1654,#REF!)</f>
        <v>#REF!</v>
      </c>
      <c r="D1654" s="37" t="e">
        <f>SUMIF(#REF!,A1654,#REF!)</f>
        <v>#REF!</v>
      </c>
      <c r="E1654" s="37" t="e">
        <f>SUMIF(#REF!,A1654,#REF!)</f>
        <v>#REF!</v>
      </c>
    </row>
    <row r="1655" spans="1:5" ht="17.100000000000001" customHeight="1" x14ac:dyDescent="0.15">
      <c r="A1655" s="36"/>
      <c r="B1655" s="37" t="e">
        <f>SUMIF(#REF!,A1655,#REF!)</f>
        <v>#REF!</v>
      </c>
      <c r="C1655" s="37" t="e">
        <f>SUMIF(#REF!,A1655,#REF!)</f>
        <v>#REF!</v>
      </c>
      <c r="D1655" s="37" t="e">
        <f>SUMIF(#REF!,A1655,#REF!)</f>
        <v>#REF!</v>
      </c>
      <c r="E1655" s="37" t="e">
        <f>SUMIF(#REF!,A1655,#REF!)</f>
        <v>#REF!</v>
      </c>
    </row>
    <row r="1656" spans="1:5" ht="17.100000000000001" customHeight="1" x14ac:dyDescent="0.15">
      <c r="A1656" s="36"/>
      <c r="B1656" s="37" t="e">
        <f>SUMIF(#REF!,A1656,#REF!)</f>
        <v>#REF!</v>
      </c>
      <c r="C1656" s="37" t="e">
        <f>SUMIF(#REF!,A1656,#REF!)</f>
        <v>#REF!</v>
      </c>
      <c r="D1656" s="37" t="e">
        <f>SUMIF(#REF!,A1656,#REF!)</f>
        <v>#REF!</v>
      </c>
      <c r="E1656" s="37" t="e">
        <f>SUMIF(#REF!,A1656,#REF!)</f>
        <v>#REF!</v>
      </c>
    </row>
    <row r="1657" spans="1:5" ht="17.100000000000001" customHeight="1" x14ac:dyDescent="0.15">
      <c r="A1657" s="36"/>
      <c r="B1657" s="37" t="e">
        <f>SUMIF(#REF!,A1657,#REF!)</f>
        <v>#REF!</v>
      </c>
      <c r="C1657" s="37" t="e">
        <f>SUMIF(#REF!,A1657,#REF!)</f>
        <v>#REF!</v>
      </c>
      <c r="D1657" s="37" t="e">
        <f>SUMIF(#REF!,A1657,#REF!)</f>
        <v>#REF!</v>
      </c>
      <c r="E1657" s="37" t="e">
        <f>SUMIF(#REF!,A1657,#REF!)</f>
        <v>#REF!</v>
      </c>
    </row>
    <row r="1658" spans="1:5" ht="17.100000000000001" customHeight="1" x14ac:dyDescent="0.15">
      <c r="A1658" s="36"/>
      <c r="B1658" s="37" t="e">
        <f>SUMIF(#REF!,A1658,#REF!)</f>
        <v>#REF!</v>
      </c>
      <c r="C1658" s="37" t="e">
        <f>SUMIF(#REF!,A1658,#REF!)</f>
        <v>#REF!</v>
      </c>
      <c r="D1658" s="37" t="e">
        <f>SUMIF(#REF!,A1658,#REF!)</f>
        <v>#REF!</v>
      </c>
      <c r="E1658" s="37" t="e">
        <f>SUMIF(#REF!,A1658,#REF!)</f>
        <v>#REF!</v>
      </c>
    </row>
    <row r="1659" spans="1:5" ht="17.100000000000001" customHeight="1" x14ac:dyDescent="0.15">
      <c r="A1659" s="36"/>
      <c r="B1659" s="37" t="e">
        <f>SUMIF(#REF!,A1659,#REF!)</f>
        <v>#REF!</v>
      </c>
      <c r="C1659" s="37" t="e">
        <f>SUMIF(#REF!,A1659,#REF!)</f>
        <v>#REF!</v>
      </c>
      <c r="D1659" s="37" t="e">
        <f>SUMIF(#REF!,A1659,#REF!)</f>
        <v>#REF!</v>
      </c>
      <c r="E1659" s="37" t="e">
        <f>SUMIF(#REF!,A1659,#REF!)</f>
        <v>#REF!</v>
      </c>
    </row>
    <row r="1660" spans="1:5" ht="17.100000000000001" customHeight="1" x14ac:dyDescent="0.15">
      <c r="A1660" s="36"/>
      <c r="B1660" s="37" t="e">
        <f>SUMIF(#REF!,A1660,#REF!)</f>
        <v>#REF!</v>
      </c>
      <c r="C1660" s="37" t="e">
        <f>SUMIF(#REF!,A1660,#REF!)</f>
        <v>#REF!</v>
      </c>
      <c r="D1660" s="37" t="e">
        <f>SUMIF(#REF!,A1660,#REF!)</f>
        <v>#REF!</v>
      </c>
      <c r="E1660" s="37" t="e">
        <f>SUMIF(#REF!,A1660,#REF!)</f>
        <v>#REF!</v>
      </c>
    </row>
    <row r="1661" spans="1:5" ht="17.100000000000001" customHeight="1" x14ac:dyDescent="0.15">
      <c r="A1661" s="36"/>
      <c r="B1661" s="37" t="e">
        <f>SUMIF(#REF!,A1661,#REF!)</f>
        <v>#REF!</v>
      </c>
      <c r="C1661" s="37" t="e">
        <f>SUMIF(#REF!,A1661,#REF!)</f>
        <v>#REF!</v>
      </c>
      <c r="D1661" s="37" t="e">
        <f>SUMIF(#REF!,A1661,#REF!)</f>
        <v>#REF!</v>
      </c>
      <c r="E1661" s="37" t="e">
        <f>SUMIF(#REF!,A1661,#REF!)</f>
        <v>#REF!</v>
      </c>
    </row>
    <row r="1662" spans="1:5" ht="17.100000000000001" customHeight="1" x14ac:dyDescent="0.15">
      <c r="A1662" s="36"/>
      <c r="B1662" s="37" t="e">
        <f>SUMIF(#REF!,A1662,#REF!)</f>
        <v>#REF!</v>
      </c>
      <c r="C1662" s="37" t="e">
        <f>SUMIF(#REF!,A1662,#REF!)</f>
        <v>#REF!</v>
      </c>
      <c r="D1662" s="37" t="e">
        <f>SUMIF(#REF!,A1662,#REF!)</f>
        <v>#REF!</v>
      </c>
      <c r="E1662" s="37" t="e">
        <f>SUMIF(#REF!,A1662,#REF!)</f>
        <v>#REF!</v>
      </c>
    </row>
    <row r="1663" spans="1:5" ht="17.100000000000001" customHeight="1" x14ac:dyDescent="0.15">
      <c r="A1663" s="36"/>
      <c r="B1663" s="37" t="e">
        <f>SUMIF(#REF!,A1663,#REF!)</f>
        <v>#REF!</v>
      </c>
      <c r="C1663" s="37" t="e">
        <f>SUMIF(#REF!,A1663,#REF!)</f>
        <v>#REF!</v>
      </c>
      <c r="D1663" s="37" t="e">
        <f>SUMIF(#REF!,A1663,#REF!)</f>
        <v>#REF!</v>
      </c>
      <c r="E1663" s="37" t="e">
        <f>SUMIF(#REF!,A1663,#REF!)</f>
        <v>#REF!</v>
      </c>
    </row>
    <row r="1664" spans="1:5" ht="17.100000000000001" customHeight="1" x14ac:dyDescent="0.15">
      <c r="A1664" s="36"/>
      <c r="B1664" s="37" t="e">
        <f>SUMIF(#REF!,A1664,#REF!)</f>
        <v>#REF!</v>
      </c>
      <c r="C1664" s="37" t="e">
        <f>SUMIF(#REF!,A1664,#REF!)</f>
        <v>#REF!</v>
      </c>
      <c r="D1664" s="37" t="e">
        <f>SUMIF(#REF!,A1664,#REF!)</f>
        <v>#REF!</v>
      </c>
      <c r="E1664" s="37" t="e">
        <f>SUMIF(#REF!,A1664,#REF!)</f>
        <v>#REF!</v>
      </c>
    </row>
    <row r="1665" spans="1:5" ht="17.100000000000001" customHeight="1" x14ac:dyDescent="0.15">
      <c r="A1665" s="36"/>
      <c r="B1665" s="37" t="e">
        <f>SUMIF(#REF!,A1665,#REF!)</f>
        <v>#REF!</v>
      </c>
      <c r="C1665" s="37" t="e">
        <f>SUMIF(#REF!,A1665,#REF!)</f>
        <v>#REF!</v>
      </c>
      <c r="D1665" s="37" t="e">
        <f>SUMIF(#REF!,A1665,#REF!)</f>
        <v>#REF!</v>
      </c>
      <c r="E1665" s="37" t="e">
        <f>SUMIF(#REF!,A1665,#REF!)</f>
        <v>#REF!</v>
      </c>
    </row>
    <row r="1666" spans="1:5" ht="17.100000000000001" customHeight="1" x14ac:dyDescent="0.15">
      <c r="A1666" s="36"/>
      <c r="B1666" s="37" t="e">
        <f>SUMIF(#REF!,A1666,#REF!)</f>
        <v>#REF!</v>
      </c>
      <c r="C1666" s="37" t="e">
        <f>SUMIF(#REF!,A1666,#REF!)</f>
        <v>#REF!</v>
      </c>
      <c r="D1666" s="37" t="e">
        <f>SUMIF(#REF!,A1666,#REF!)</f>
        <v>#REF!</v>
      </c>
      <c r="E1666" s="37" t="e">
        <f>SUMIF(#REF!,A1666,#REF!)</f>
        <v>#REF!</v>
      </c>
    </row>
    <row r="1667" spans="1:5" ht="17.100000000000001" customHeight="1" x14ac:dyDescent="0.15">
      <c r="A1667" s="36"/>
      <c r="B1667" s="37" t="e">
        <f>SUMIF(#REF!,A1667,#REF!)</f>
        <v>#REF!</v>
      </c>
      <c r="C1667" s="37" t="e">
        <f>SUMIF(#REF!,A1667,#REF!)</f>
        <v>#REF!</v>
      </c>
      <c r="D1667" s="37" t="e">
        <f>SUMIF(#REF!,A1667,#REF!)</f>
        <v>#REF!</v>
      </c>
      <c r="E1667" s="37" t="e">
        <f>SUMIF(#REF!,A1667,#REF!)</f>
        <v>#REF!</v>
      </c>
    </row>
    <row r="1668" spans="1:5" ht="17.100000000000001" customHeight="1" x14ac:dyDescent="0.15">
      <c r="A1668" s="36"/>
      <c r="B1668" s="37" t="e">
        <f>SUMIF(#REF!,A1668,#REF!)</f>
        <v>#REF!</v>
      </c>
      <c r="C1668" s="37" t="e">
        <f>SUMIF(#REF!,A1668,#REF!)</f>
        <v>#REF!</v>
      </c>
      <c r="D1668" s="37" t="e">
        <f>SUMIF(#REF!,A1668,#REF!)</f>
        <v>#REF!</v>
      </c>
      <c r="E1668" s="37" t="e">
        <f>SUMIF(#REF!,A1668,#REF!)</f>
        <v>#REF!</v>
      </c>
    </row>
    <row r="1669" spans="1:5" ht="17.100000000000001" customHeight="1" x14ac:dyDescent="0.15">
      <c r="A1669" s="36"/>
      <c r="B1669" s="37" t="e">
        <f>SUMIF(#REF!,A1669,#REF!)</f>
        <v>#REF!</v>
      </c>
      <c r="C1669" s="37" t="e">
        <f>SUMIF(#REF!,A1669,#REF!)</f>
        <v>#REF!</v>
      </c>
      <c r="D1669" s="37" t="e">
        <f>SUMIF(#REF!,A1669,#REF!)</f>
        <v>#REF!</v>
      </c>
      <c r="E1669" s="37" t="e">
        <f>SUMIF(#REF!,A1669,#REF!)</f>
        <v>#REF!</v>
      </c>
    </row>
    <row r="1670" spans="1:5" ht="17.100000000000001" customHeight="1" x14ac:dyDescent="0.15">
      <c r="A1670" s="36"/>
      <c r="B1670" s="37" t="e">
        <f>SUMIF(#REF!,A1670,#REF!)</f>
        <v>#REF!</v>
      </c>
      <c r="C1670" s="37" t="e">
        <f>SUMIF(#REF!,A1670,#REF!)</f>
        <v>#REF!</v>
      </c>
      <c r="D1670" s="37" t="e">
        <f>SUMIF(#REF!,A1670,#REF!)</f>
        <v>#REF!</v>
      </c>
      <c r="E1670" s="37" t="e">
        <f>SUMIF(#REF!,A1670,#REF!)</f>
        <v>#REF!</v>
      </c>
    </row>
    <row r="1671" spans="1:5" ht="17.100000000000001" customHeight="1" x14ac:dyDescent="0.15">
      <c r="A1671" s="36"/>
      <c r="B1671" s="37" t="e">
        <f>SUMIF(#REF!,A1671,#REF!)</f>
        <v>#REF!</v>
      </c>
      <c r="C1671" s="37" t="e">
        <f>SUMIF(#REF!,A1671,#REF!)</f>
        <v>#REF!</v>
      </c>
      <c r="D1671" s="37" t="e">
        <f>SUMIF(#REF!,A1671,#REF!)</f>
        <v>#REF!</v>
      </c>
      <c r="E1671" s="37" t="e">
        <f>SUMIF(#REF!,A1671,#REF!)</f>
        <v>#REF!</v>
      </c>
    </row>
    <row r="1672" spans="1:5" ht="17.100000000000001" customHeight="1" x14ac:dyDescent="0.15">
      <c r="A1672" s="36"/>
      <c r="B1672" s="37" t="e">
        <f>SUMIF(#REF!,A1672,#REF!)</f>
        <v>#REF!</v>
      </c>
      <c r="C1672" s="37" t="e">
        <f>SUMIF(#REF!,A1672,#REF!)</f>
        <v>#REF!</v>
      </c>
      <c r="D1672" s="37" t="e">
        <f>SUMIF(#REF!,A1672,#REF!)</f>
        <v>#REF!</v>
      </c>
      <c r="E1672" s="37" t="e">
        <f>SUMIF(#REF!,A1672,#REF!)</f>
        <v>#REF!</v>
      </c>
    </row>
    <row r="1673" spans="1:5" ht="17.100000000000001" customHeight="1" x14ac:dyDescent="0.15">
      <c r="A1673" s="36"/>
      <c r="B1673" s="37" t="e">
        <f>SUMIF(#REF!,A1673,#REF!)</f>
        <v>#REF!</v>
      </c>
      <c r="C1673" s="37" t="e">
        <f>SUMIF(#REF!,A1673,#REF!)</f>
        <v>#REF!</v>
      </c>
      <c r="D1673" s="37" t="e">
        <f>SUMIF(#REF!,A1673,#REF!)</f>
        <v>#REF!</v>
      </c>
      <c r="E1673" s="37" t="e">
        <f>SUMIF(#REF!,A1673,#REF!)</f>
        <v>#REF!</v>
      </c>
    </row>
    <row r="1674" spans="1:5" ht="17.100000000000001" customHeight="1" x14ac:dyDescent="0.15">
      <c r="A1674" s="36"/>
      <c r="B1674" s="37" t="e">
        <f>SUMIF(#REF!,A1674,#REF!)</f>
        <v>#REF!</v>
      </c>
      <c r="C1674" s="37" t="e">
        <f>SUMIF(#REF!,A1674,#REF!)</f>
        <v>#REF!</v>
      </c>
      <c r="D1674" s="37" t="e">
        <f>SUMIF(#REF!,A1674,#REF!)</f>
        <v>#REF!</v>
      </c>
      <c r="E1674" s="37" t="e">
        <f>SUMIF(#REF!,A1674,#REF!)</f>
        <v>#REF!</v>
      </c>
    </row>
    <row r="1675" spans="1:5" ht="17.100000000000001" customHeight="1" x14ac:dyDescent="0.15">
      <c r="A1675" s="36"/>
      <c r="B1675" s="37" t="e">
        <f>SUMIF(#REF!,A1675,#REF!)</f>
        <v>#REF!</v>
      </c>
      <c r="C1675" s="37" t="e">
        <f>SUMIF(#REF!,A1675,#REF!)</f>
        <v>#REF!</v>
      </c>
      <c r="D1675" s="37" t="e">
        <f>SUMIF(#REF!,A1675,#REF!)</f>
        <v>#REF!</v>
      </c>
      <c r="E1675" s="37" t="e">
        <f>SUMIF(#REF!,A1675,#REF!)</f>
        <v>#REF!</v>
      </c>
    </row>
    <row r="1676" spans="1:5" ht="17.100000000000001" customHeight="1" x14ac:dyDescent="0.15">
      <c r="A1676" s="36"/>
      <c r="B1676" s="37" t="e">
        <f>SUMIF(#REF!,A1676,#REF!)</f>
        <v>#REF!</v>
      </c>
      <c r="C1676" s="37" t="e">
        <f>SUMIF(#REF!,A1676,#REF!)</f>
        <v>#REF!</v>
      </c>
      <c r="D1676" s="37" t="e">
        <f>SUMIF(#REF!,A1676,#REF!)</f>
        <v>#REF!</v>
      </c>
      <c r="E1676" s="37" t="e">
        <f>SUMIF(#REF!,A1676,#REF!)</f>
        <v>#REF!</v>
      </c>
    </row>
    <row r="1677" spans="1:5" ht="17.100000000000001" customHeight="1" x14ac:dyDescent="0.15">
      <c r="A1677" s="36"/>
      <c r="B1677" s="37" t="e">
        <f>SUMIF(#REF!,A1677,#REF!)</f>
        <v>#REF!</v>
      </c>
      <c r="C1677" s="37" t="e">
        <f>SUMIF(#REF!,A1677,#REF!)</f>
        <v>#REF!</v>
      </c>
      <c r="D1677" s="37" t="e">
        <f>SUMIF(#REF!,A1677,#REF!)</f>
        <v>#REF!</v>
      </c>
      <c r="E1677" s="37" t="e">
        <f>SUMIF(#REF!,A1677,#REF!)</f>
        <v>#REF!</v>
      </c>
    </row>
    <row r="1678" spans="1:5" ht="17.100000000000001" customHeight="1" x14ac:dyDescent="0.15">
      <c r="A1678" s="36"/>
      <c r="B1678" s="37" t="e">
        <f>SUMIF(#REF!,A1678,#REF!)</f>
        <v>#REF!</v>
      </c>
      <c r="C1678" s="37" t="e">
        <f>SUMIF(#REF!,A1678,#REF!)</f>
        <v>#REF!</v>
      </c>
      <c r="D1678" s="37" t="e">
        <f>SUMIF(#REF!,A1678,#REF!)</f>
        <v>#REF!</v>
      </c>
      <c r="E1678" s="37" t="e">
        <f>SUMIF(#REF!,A1678,#REF!)</f>
        <v>#REF!</v>
      </c>
    </row>
    <row r="1679" spans="1:5" ht="17.100000000000001" customHeight="1" x14ac:dyDescent="0.15">
      <c r="A1679" s="36"/>
      <c r="B1679" s="37" t="e">
        <f>SUMIF(#REF!,A1679,#REF!)</f>
        <v>#REF!</v>
      </c>
      <c r="C1679" s="37" t="e">
        <f>SUMIF(#REF!,A1679,#REF!)</f>
        <v>#REF!</v>
      </c>
      <c r="D1679" s="37" t="e">
        <f>SUMIF(#REF!,A1679,#REF!)</f>
        <v>#REF!</v>
      </c>
      <c r="E1679" s="37" t="e">
        <f>SUMIF(#REF!,A1679,#REF!)</f>
        <v>#REF!</v>
      </c>
    </row>
    <row r="1680" spans="1:5" ht="17.100000000000001" customHeight="1" x14ac:dyDescent="0.15">
      <c r="A1680" s="36"/>
      <c r="B1680" s="37" t="e">
        <f>SUMIF(#REF!,A1680,#REF!)</f>
        <v>#REF!</v>
      </c>
      <c r="C1680" s="37" t="e">
        <f>SUMIF(#REF!,A1680,#REF!)</f>
        <v>#REF!</v>
      </c>
      <c r="D1680" s="37" t="e">
        <f>SUMIF(#REF!,A1680,#REF!)</f>
        <v>#REF!</v>
      </c>
      <c r="E1680" s="37" t="e">
        <f>SUMIF(#REF!,A1680,#REF!)</f>
        <v>#REF!</v>
      </c>
    </row>
    <row r="1681" spans="1:5" ht="17.100000000000001" customHeight="1" x14ac:dyDescent="0.15">
      <c r="A1681" s="36"/>
      <c r="B1681" s="37" t="e">
        <f>SUMIF(#REF!,A1681,#REF!)</f>
        <v>#REF!</v>
      </c>
      <c r="C1681" s="37" t="e">
        <f>SUMIF(#REF!,A1681,#REF!)</f>
        <v>#REF!</v>
      </c>
      <c r="D1681" s="37" t="e">
        <f>SUMIF(#REF!,A1681,#REF!)</f>
        <v>#REF!</v>
      </c>
      <c r="E1681" s="37" t="e">
        <f>SUMIF(#REF!,A1681,#REF!)</f>
        <v>#REF!</v>
      </c>
    </row>
    <row r="1682" spans="1:5" ht="17.100000000000001" customHeight="1" x14ac:dyDescent="0.15">
      <c r="A1682" s="36"/>
      <c r="B1682" s="37" t="e">
        <f>SUMIF(#REF!,A1682,#REF!)</f>
        <v>#REF!</v>
      </c>
      <c r="C1682" s="37" t="e">
        <f>SUMIF(#REF!,A1682,#REF!)</f>
        <v>#REF!</v>
      </c>
      <c r="D1682" s="37" t="e">
        <f>SUMIF(#REF!,A1682,#REF!)</f>
        <v>#REF!</v>
      </c>
      <c r="E1682" s="37" t="e">
        <f>SUMIF(#REF!,A1682,#REF!)</f>
        <v>#REF!</v>
      </c>
    </row>
    <row r="1683" spans="1:5" ht="17.100000000000001" customHeight="1" x14ac:dyDescent="0.15">
      <c r="A1683" s="36"/>
      <c r="B1683" s="37" t="e">
        <f>SUMIF(#REF!,A1683,#REF!)</f>
        <v>#REF!</v>
      </c>
      <c r="C1683" s="37" t="e">
        <f>SUMIF(#REF!,A1683,#REF!)</f>
        <v>#REF!</v>
      </c>
      <c r="D1683" s="37" t="e">
        <f>SUMIF(#REF!,A1683,#REF!)</f>
        <v>#REF!</v>
      </c>
      <c r="E1683" s="37" t="e">
        <f>SUMIF(#REF!,A1683,#REF!)</f>
        <v>#REF!</v>
      </c>
    </row>
    <row r="1684" spans="1:5" ht="17.100000000000001" customHeight="1" x14ac:dyDescent="0.15">
      <c r="A1684" s="36"/>
      <c r="B1684" s="37" t="e">
        <f>SUMIF(#REF!,A1684,#REF!)</f>
        <v>#REF!</v>
      </c>
      <c r="C1684" s="37" t="e">
        <f>SUMIF(#REF!,A1684,#REF!)</f>
        <v>#REF!</v>
      </c>
      <c r="D1684" s="37" t="e">
        <f>SUMIF(#REF!,A1684,#REF!)</f>
        <v>#REF!</v>
      </c>
      <c r="E1684" s="37" t="e">
        <f>SUMIF(#REF!,A1684,#REF!)</f>
        <v>#REF!</v>
      </c>
    </row>
    <row r="1685" spans="1:5" ht="17.100000000000001" customHeight="1" x14ac:dyDescent="0.15">
      <c r="A1685" s="36"/>
      <c r="B1685" s="37" t="e">
        <f>SUMIF(#REF!,A1685,#REF!)</f>
        <v>#REF!</v>
      </c>
      <c r="C1685" s="37" t="e">
        <f>SUMIF(#REF!,A1685,#REF!)</f>
        <v>#REF!</v>
      </c>
      <c r="D1685" s="37" t="e">
        <f>SUMIF(#REF!,A1685,#REF!)</f>
        <v>#REF!</v>
      </c>
      <c r="E1685" s="37" t="e">
        <f>SUMIF(#REF!,A1685,#REF!)</f>
        <v>#REF!</v>
      </c>
    </row>
    <row r="1686" spans="1:5" ht="17.100000000000001" customHeight="1" x14ac:dyDescent="0.15">
      <c r="A1686" s="36"/>
      <c r="B1686" s="37" t="e">
        <f>SUMIF(#REF!,A1686,#REF!)</f>
        <v>#REF!</v>
      </c>
      <c r="C1686" s="37" t="e">
        <f>SUMIF(#REF!,A1686,#REF!)</f>
        <v>#REF!</v>
      </c>
      <c r="D1686" s="37" t="e">
        <f>SUMIF(#REF!,A1686,#REF!)</f>
        <v>#REF!</v>
      </c>
      <c r="E1686" s="37" t="e">
        <f>SUMIF(#REF!,A1686,#REF!)</f>
        <v>#REF!</v>
      </c>
    </row>
    <row r="1687" spans="1:5" ht="17.100000000000001" customHeight="1" x14ac:dyDescent="0.15">
      <c r="A1687" s="36"/>
      <c r="B1687" s="37" t="e">
        <f>SUMIF(#REF!,A1687,#REF!)</f>
        <v>#REF!</v>
      </c>
      <c r="C1687" s="37" t="e">
        <f>SUMIF(#REF!,A1687,#REF!)</f>
        <v>#REF!</v>
      </c>
      <c r="D1687" s="37" t="e">
        <f>SUMIF(#REF!,A1687,#REF!)</f>
        <v>#REF!</v>
      </c>
      <c r="E1687" s="37" t="e">
        <f>SUMIF(#REF!,A1687,#REF!)</f>
        <v>#REF!</v>
      </c>
    </row>
    <row r="1688" spans="1:5" ht="17.100000000000001" customHeight="1" x14ac:dyDescent="0.15">
      <c r="A1688" s="36"/>
      <c r="B1688" s="37" t="e">
        <f>SUMIF(#REF!,A1688,#REF!)</f>
        <v>#REF!</v>
      </c>
      <c r="C1688" s="37" t="e">
        <f>SUMIF(#REF!,A1688,#REF!)</f>
        <v>#REF!</v>
      </c>
      <c r="D1688" s="37" t="e">
        <f>SUMIF(#REF!,A1688,#REF!)</f>
        <v>#REF!</v>
      </c>
      <c r="E1688" s="37" t="e">
        <f>SUMIF(#REF!,A1688,#REF!)</f>
        <v>#REF!</v>
      </c>
    </row>
    <row r="1689" spans="1:5" ht="17.100000000000001" customHeight="1" x14ac:dyDescent="0.15">
      <c r="A1689" s="36"/>
      <c r="B1689" s="37" t="e">
        <f>SUMIF(#REF!,A1689,#REF!)</f>
        <v>#REF!</v>
      </c>
      <c r="C1689" s="37" t="e">
        <f>SUMIF(#REF!,A1689,#REF!)</f>
        <v>#REF!</v>
      </c>
      <c r="D1689" s="37" t="e">
        <f>SUMIF(#REF!,A1689,#REF!)</f>
        <v>#REF!</v>
      </c>
      <c r="E1689" s="37" t="e">
        <f>SUMIF(#REF!,A1689,#REF!)</f>
        <v>#REF!</v>
      </c>
    </row>
    <row r="1690" spans="1:5" ht="17.100000000000001" customHeight="1" x14ac:dyDescent="0.15">
      <c r="A1690" s="36"/>
      <c r="B1690" s="37" t="e">
        <f>SUMIF(#REF!,A1690,#REF!)</f>
        <v>#REF!</v>
      </c>
      <c r="C1690" s="37" t="e">
        <f>SUMIF(#REF!,A1690,#REF!)</f>
        <v>#REF!</v>
      </c>
      <c r="D1690" s="37" t="e">
        <f>SUMIF(#REF!,A1690,#REF!)</f>
        <v>#REF!</v>
      </c>
      <c r="E1690" s="37" t="e">
        <f>SUMIF(#REF!,A1690,#REF!)</f>
        <v>#REF!</v>
      </c>
    </row>
    <row r="1691" spans="1:5" ht="17.100000000000001" customHeight="1" x14ac:dyDescent="0.15">
      <c r="A1691" s="36"/>
      <c r="B1691" s="37" t="e">
        <f>SUMIF(#REF!,A1691,#REF!)</f>
        <v>#REF!</v>
      </c>
      <c r="C1691" s="37" t="e">
        <f>SUMIF(#REF!,A1691,#REF!)</f>
        <v>#REF!</v>
      </c>
      <c r="D1691" s="37" t="e">
        <f>SUMIF(#REF!,A1691,#REF!)</f>
        <v>#REF!</v>
      </c>
      <c r="E1691" s="37" t="e">
        <f>SUMIF(#REF!,A1691,#REF!)</f>
        <v>#REF!</v>
      </c>
    </row>
    <row r="1692" spans="1:5" ht="17.100000000000001" customHeight="1" x14ac:dyDescent="0.15">
      <c r="A1692" s="36"/>
      <c r="B1692" s="37" t="e">
        <f>SUMIF(#REF!,A1692,#REF!)</f>
        <v>#REF!</v>
      </c>
      <c r="C1692" s="37" t="e">
        <f>SUMIF(#REF!,A1692,#REF!)</f>
        <v>#REF!</v>
      </c>
      <c r="D1692" s="37" t="e">
        <f>SUMIF(#REF!,A1692,#REF!)</f>
        <v>#REF!</v>
      </c>
      <c r="E1692" s="37" t="e">
        <f>SUMIF(#REF!,A1692,#REF!)</f>
        <v>#REF!</v>
      </c>
    </row>
    <row r="1693" spans="1:5" ht="17.100000000000001" customHeight="1" x14ac:dyDescent="0.15">
      <c r="A1693" s="36"/>
      <c r="B1693" s="37" t="e">
        <f>SUMIF(#REF!,A1693,#REF!)</f>
        <v>#REF!</v>
      </c>
      <c r="C1693" s="37" t="e">
        <f>SUMIF(#REF!,A1693,#REF!)</f>
        <v>#REF!</v>
      </c>
      <c r="D1693" s="37" t="e">
        <f>SUMIF(#REF!,A1693,#REF!)</f>
        <v>#REF!</v>
      </c>
      <c r="E1693" s="37" t="e">
        <f>SUMIF(#REF!,A1693,#REF!)</f>
        <v>#REF!</v>
      </c>
    </row>
    <row r="1694" spans="1:5" ht="17.100000000000001" customHeight="1" x14ac:dyDescent="0.15">
      <c r="A1694" s="36"/>
      <c r="B1694" s="37" t="e">
        <f>SUMIF(#REF!,A1694,#REF!)</f>
        <v>#REF!</v>
      </c>
      <c r="C1694" s="37" t="e">
        <f>SUMIF(#REF!,A1694,#REF!)</f>
        <v>#REF!</v>
      </c>
      <c r="D1694" s="37" t="e">
        <f>SUMIF(#REF!,A1694,#REF!)</f>
        <v>#REF!</v>
      </c>
      <c r="E1694" s="37" t="e">
        <f>SUMIF(#REF!,A1694,#REF!)</f>
        <v>#REF!</v>
      </c>
    </row>
    <row r="1695" spans="1:5" ht="17.100000000000001" customHeight="1" x14ac:dyDescent="0.15">
      <c r="A1695" s="36"/>
      <c r="B1695" s="37" t="e">
        <f>SUMIF(#REF!,A1695,#REF!)</f>
        <v>#REF!</v>
      </c>
      <c r="C1695" s="37" t="e">
        <f>SUMIF(#REF!,A1695,#REF!)</f>
        <v>#REF!</v>
      </c>
      <c r="D1695" s="37" t="e">
        <f>SUMIF(#REF!,A1695,#REF!)</f>
        <v>#REF!</v>
      </c>
      <c r="E1695" s="37" t="e">
        <f>SUMIF(#REF!,A1695,#REF!)</f>
        <v>#REF!</v>
      </c>
    </row>
    <row r="1696" spans="1:5" ht="17.100000000000001" customHeight="1" x14ac:dyDescent="0.15">
      <c r="A1696" s="36"/>
      <c r="B1696" s="37" t="e">
        <f>SUMIF(#REF!,A1696,#REF!)</f>
        <v>#REF!</v>
      </c>
      <c r="C1696" s="37" t="e">
        <f>SUMIF(#REF!,A1696,#REF!)</f>
        <v>#REF!</v>
      </c>
      <c r="D1696" s="37" t="e">
        <f>SUMIF(#REF!,A1696,#REF!)</f>
        <v>#REF!</v>
      </c>
      <c r="E1696" s="37" t="e">
        <f>SUMIF(#REF!,A1696,#REF!)</f>
        <v>#REF!</v>
      </c>
    </row>
    <row r="1697" spans="1:5" ht="17.100000000000001" customHeight="1" x14ac:dyDescent="0.15">
      <c r="A1697" s="36"/>
      <c r="B1697" s="37" t="e">
        <f>SUMIF(#REF!,A1697,#REF!)</f>
        <v>#REF!</v>
      </c>
      <c r="C1697" s="37" t="e">
        <f>SUMIF(#REF!,A1697,#REF!)</f>
        <v>#REF!</v>
      </c>
      <c r="D1697" s="37" t="e">
        <f>SUMIF(#REF!,A1697,#REF!)</f>
        <v>#REF!</v>
      </c>
      <c r="E1697" s="37" t="e">
        <f>SUMIF(#REF!,A1697,#REF!)</f>
        <v>#REF!</v>
      </c>
    </row>
    <row r="1698" spans="1:5" ht="17.100000000000001" customHeight="1" x14ac:dyDescent="0.15">
      <c r="A1698" s="36"/>
      <c r="B1698" s="37" t="e">
        <f>SUMIF(#REF!,A1698,#REF!)</f>
        <v>#REF!</v>
      </c>
      <c r="C1698" s="37" t="e">
        <f>SUMIF(#REF!,A1698,#REF!)</f>
        <v>#REF!</v>
      </c>
      <c r="D1698" s="37" t="e">
        <f>SUMIF(#REF!,A1698,#REF!)</f>
        <v>#REF!</v>
      </c>
      <c r="E1698" s="37" t="e">
        <f>SUMIF(#REF!,A1698,#REF!)</f>
        <v>#REF!</v>
      </c>
    </row>
    <row r="1699" spans="1:5" ht="17.100000000000001" customHeight="1" x14ac:dyDescent="0.15">
      <c r="A1699" s="36"/>
      <c r="B1699" s="37" t="e">
        <f>SUMIF(#REF!,A1699,#REF!)</f>
        <v>#REF!</v>
      </c>
      <c r="C1699" s="37" t="e">
        <f>SUMIF(#REF!,A1699,#REF!)</f>
        <v>#REF!</v>
      </c>
      <c r="D1699" s="37" t="e">
        <f>SUMIF(#REF!,A1699,#REF!)</f>
        <v>#REF!</v>
      </c>
      <c r="E1699" s="37" t="e">
        <f>SUMIF(#REF!,A1699,#REF!)</f>
        <v>#REF!</v>
      </c>
    </row>
    <row r="1700" spans="1:5" ht="17.100000000000001" customHeight="1" x14ac:dyDescent="0.15">
      <c r="A1700" s="36"/>
      <c r="B1700" s="37" t="e">
        <f>SUMIF(#REF!,A1700,#REF!)</f>
        <v>#REF!</v>
      </c>
      <c r="C1700" s="37" t="e">
        <f>SUMIF(#REF!,A1700,#REF!)</f>
        <v>#REF!</v>
      </c>
      <c r="D1700" s="37" t="e">
        <f>SUMIF(#REF!,A1700,#REF!)</f>
        <v>#REF!</v>
      </c>
      <c r="E1700" s="37" t="e">
        <f>SUMIF(#REF!,A1700,#REF!)</f>
        <v>#REF!</v>
      </c>
    </row>
    <row r="1701" spans="1:5" ht="17.100000000000001" customHeight="1" x14ac:dyDescent="0.15">
      <c r="A1701" s="36"/>
      <c r="B1701" s="37" t="e">
        <f>SUMIF(#REF!,A1701,#REF!)</f>
        <v>#REF!</v>
      </c>
      <c r="C1701" s="37" t="e">
        <f>SUMIF(#REF!,A1701,#REF!)</f>
        <v>#REF!</v>
      </c>
      <c r="D1701" s="37" t="e">
        <f>SUMIF(#REF!,A1701,#REF!)</f>
        <v>#REF!</v>
      </c>
      <c r="E1701" s="37" t="e">
        <f>SUMIF(#REF!,A1701,#REF!)</f>
        <v>#REF!</v>
      </c>
    </row>
    <row r="1702" spans="1:5" ht="17.100000000000001" customHeight="1" x14ac:dyDescent="0.15">
      <c r="A1702" s="36"/>
      <c r="B1702" s="37" t="e">
        <f>SUMIF(#REF!,A1702,#REF!)</f>
        <v>#REF!</v>
      </c>
      <c r="C1702" s="37" t="e">
        <f>SUMIF(#REF!,A1702,#REF!)</f>
        <v>#REF!</v>
      </c>
      <c r="D1702" s="37" t="e">
        <f>SUMIF(#REF!,A1702,#REF!)</f>
        <v>#REF!</v>
      </c>
      <c r="E1702" s="37" t="e">
        <f>SUMIF(#REF!,A1702,#REF!)</f>
        <v>#REF!</v>
      </c>
    </row>
    <row r="1703" spans="1:5" ht="17.100000000000001" customHeight="1" x14ac:dyDescent="0.15">
      <c r="A1703" s="36"/>
      <c r="B1703" s="37" t="e">
        <f>SUMIF(#REF!,A1703,#REF!)</f>
        <v>#REF!</v>
      </c>
      <c r="C1703" s="37" t="e">
        <f>SUMIF(#REF!,A1703,#REF!)</f>
        <v>#REF!</v>
      </c>
      <c r="D1703" s="37" t="e">
        <f>SUMIF(#REF!,A1703,#REF!)</f>
        <v>#REF!</v>
      </c>
      <c r="E1703" s="37" t="e">
        <f>SUMIF(#REF!,A1703,#REF!)</f>
        <v>#REF!</v>
      </c>
    </row>
    <row r="1704" spans="1:5" ht="17.100000000000001" customHeight="1" x14ac:dyDescent="0.15">
      <c r="A1704" s="36"/>
      <c r="B1704" s="37" t="e">
        <f>SUMIF(#REF!,A1704,#REF!)</f>
        <v>#REF!</v>
      </c>
      <c r="C1704" s="37" t="e">
        <f>SUMIF(#REF!,A1704,#REF!)</f>
        <v>#REF!</v>
      </c>
      <c r="D1704" s="37" t="e">
        <f>SUMIF(#REF!,A1704,#REF!)</f>
        <v>#REF!</v>
      </c>
      <c r="E1704" s="37" t="e">
        <f>SUMIF(#REF!,A1704,#REF!)</f>
        <v>#REF!</v>
      </c>
    </row>
    <row r="1705" spans="1:5" ht="17.100000000000001" customHeight="1" x14ac:dyDescent="0.15">
      <c r="A1705" s="36"/>
      <c r="B1705" s="37" t="e">
        <f>SUMIF(#REF!,A1705,#REF!)</f>
        <v>#REF!</v>
      </c>
      <c r="C1705" s="37" t="e">
        <f>SUMIF(#REF!,A1705,#REF!)</f>
        <v>#REF!</v>
      </c>
      <c r="D1705" s="37" t="e">
        <f>SUMIF(#REF!,A1705,#REF!)</f>
        <v>#REF!</v>
      </c>
      <c r="E1705" s="37" t="e">
        <f>SUMIF(#REF!,A1705,#REF!)</f>
        <v>#REF!</v>
      </c>
    </row>
    <row r="1706" spans="1:5" ht="17.100000000000001" customHeight="1" x14ac:dyDescent="0.15">
      <c r="A1706" s="36"/>
      <c r="B1706" s="37" t="e">
        <f>SUMIF(#REF!,A1706,#REF!)</f>
        <v>#REF!</v>
      </c>
      <c r="C1706" s="37" t="e">
        <f>SUMIF(#REF!,A1706,#REF!)</f>
        <v>#REF!</v>
      </c>
      <c r="D1706" s="37" t="e">
        <f>SUMIF(#REF!,A1706,#REF!)</f>
        <v>#REF!</v>
      </c>
      <c r="E1706" s="37" t="e">
        <f>SUMIF(#REF!,A1706,#REF!)</f>
        <v>#REF!</v>
      </c>
    </row>
    <row r="1707" spans="1:5" ht="17.100000000000001" customHeight="1" x14ac:dyDescent="0.15">
      <c r="A1707" s="36"/>
      <c r="B1707" s="37" t="e">
        <f>SUMIF(#REF!,A1707,#REF!)</f>
        <v>#REF!</v>
      </c>
      <c r="C1707" s="37" t="e">
        <f>SUMIF(#REF!,A1707,#REF!)</f>
        <v>#REF!</v>
      </c>
      <c r="D1707" s="37" t="e">
        <f>SUMIF(#REF!,A1707,#REF!)</f>
        <v>#REF!</v>
      </c>
      <c r="E1707" s="37" t="e">
        <f>SUMIF(#REF!,A1707,#REF!)</f>
        <v>#REF!</v>
      </c>
    </row>
    <row r="1708" spans="1:5" ht="17.100000000000001" customHeight="1" x14ac:dyDescent="0.15">
      <c r="A1708" s="36"/>
      <c r="B1708" s="37" t="e">
        <f>SUMIF(#REF!,A1708,#REF!)</f>
        <v>#REF!</v>
      </c>
      <c r="C1708" s="37" t="e">
        <f>SUMIF(#REF!,A1708,#REF!)</f>
        <v>#REF!</v>
      </c>
      <c r="D1708" s="37" t="e">
        <f>SUMIF(#REF!,A1708,#REF!)</f>
        <v>#REF!</v>
      </c>
      <c r="E1708" s="37" t="e">
        <f>SUMIF(#REF!,A1708,#REF!)</f>
        <v>#REF!</v>
      </c>
    </row>
    <row r="1709" spans="1:5" ht="17.100000000000001" customHeight="1" x14ac:dyDescent="0.15">
      <c r="A1709" s="36"/>
      <c r="B1709" s="37" t="e">
        <f>SUMIF(#REF!,A1709,#REF!)</f>
        <v>#REF!</v>
      </c>
      <c r="C1709" s="37" t="e">
        <f>SUMIF(#REF!,A1709,#REF!)</f>
        <v>#REF!</v>
      </c>
      <c r="D1709" s="37" t="e">
        <f>SUMIF(#REF!,A1709,#REF!)</f>
        <v>#REF!</v>
      </c>
      <c r="E1709" s="37" t="e">
        <f>SUMIF(#REF!,A1709,#REF!)</f>
        <v>#REF!</v>
      </c>
    </row>
    <row r="1710" spans="1:5" ht="17.100000000000001" customHeight="1" x14ac:dyDescent="0.15">
      <c r="A1710" s="36"/>
      <c r="B1710" s="37" t="e">
        <f>SUMIF(#REF!,A1710,#REF!)</f>
        <v>#REF!</v>
      </c>
      <c r="C1710" s="37" t="e">
        <f>SUMIF(#REF!,A1710,#REF!)</f>
        <v>#REF!</v>
      </c>
      <c r="D1710" s="37" t="e">
        <f>SUMIF(#REF!,A1710,#REF!)</f>
        <v>#REF!</v>
      </c>
      <c r="E1710" s="37" t="e">
        <f>SUMIF(#REF!,A1710,#REF!)</f>
        <v>#REF!</v>
      </c>
    </row>
    <row r="1711" spans="1:5" ht="17.100000000000001" customHeight="1" x14ac:dyDescent="0.15">
      <c r="A1711" s="36"/>
      <c r="B1711" s="37" t="e">
        <f>SUMIF(#REF!,A1711,#REF!)</f>
        <v>#REF!</v>
      </c>
      <c r="C1711" s="37" t="e">
        <f>SUMIF(#REF!,A1711,#REF!)</f>
        <v>#REF!</v>
      </c>
      <c r="D1711" s="37" t="e">
        <f>SUMIF(#REF!,A1711,#REF!)</f>
        <v>#REF!</v>
      </c>
      <c r="E1711" s="37" t="e">
        <f>SUMIF(#REF!,A1711,#REF!)</f>
        <v>#REF!</v>
      </c>
    </row>
    <row r="1712" spans="1:5" ht="17.100000000000001" customHeight="1" x14ac:dyDescent="0.15">
      <c r="A1712" s="36"/>
      <c r="B1712" s="37" t="e">
        <f>SUMIF(#REF!,A1712,#REF!)</f>
        <v>#REF!</v>
      </c>
      <c r="C1712" s="37" t="e">
        <f>SUMIF(#REF!,A1712,#REF!)</f>
        <v>#REF!</v>
      </c>
      <c r="D1712" s="37" t="e">
        <f>SUMIF(#REF!,A1712,#REF!)</f>
        <v>#REF!</v>
      </c>
      <c r="E1712" s="37" t="e">
        <f>SUMIF(#REF!,A1712,#REF!)</f>
        <v>#REF!</v>
      </c>
    </row>
    <row r="1713" spans="1:5" ht="17.100000000000001" customHeight="1" x14ac:dyDescent="0.15">
      <c r="A1713" s="36"/>
      <c r="B1713" s="37" t="e">
        <f>SUMIF(#REF!,A1713,#REF!)</f>
        <v>#REF!</v>
      </c>
      <c r="C1713" s="37" t="e">
        <f>SUMIF(#REF!,A1713,#REF!)</f>
        <v>#REF!</v>
      </c>
      <c r="D1713" s="37" t="e">
        <f>SUMIF(#REF!,A1713,#REF!)</f>
        <v>#REF!</v>
      </c>
      <c r="E1713" s="37" t="e">
        <f>SUMIF(#REF!,A1713,#REF!)</f>
        <v>#REF!</v>
      </c>
    </row>
    <row r="1714" spans="1:5" ht="17.100000000000001" customHeight="1" x14ac:dyDescent="0.15">
      <c r="A1714" s="36"/>
      <c r="B1714" s="37" t="e">
        <f>SUMIF(#REF!,A1714,#REF!)</f>
        <v>#REF!</v>
      </c>
      <c r="C1714" s="37" t="e">
        <f>SUMIF(#REF!,A1714,#REF!)</f>
        <v>#REF!</v>
      </c>
      <c r="D1714" s="37" t="e">
        <f>SUMIF(#REF!,A1714,#REF!)</f>
        <v>#REF!</v>
      </c>
      <c r="E1714" s="37" t="e">
        <f>SUMIF(#REF!,A1714,#REF!)</f>
        <v>#REF!</v>
      </c>
    </row>
    <row r="1715" spans="1:5" ht="17.100000000000001" customHeight="1" x14ac:dyDescent="0.15">
      <c r="A1715" s="36"/>
      <c r="B1715" s="37" t="e">
        <f>SUMIF(#REF!,A1715,#REF!)</f>
        <v>#REF!</v>
      </c>
      <c r="C1715" s="37" t="e">
        <f>SUMIF(#REF!,A1715,#REF!)</f>
        <v>#REF!</v>
      </c>
      <c r="D1715" s="37" t="e">
        <f>SUMIF(#REF!,A1715,#REF!)</f>
        <v>#REF!</v>
      </c>
      <c r="E1715" s="37" t="e">
        <f>SUMIF(#REF!,A1715,#REF!)</f>
        <v>#REF!</v>
      </c>
    </row>
    <row r="1716" spans="1:5" ht="17.100000000000001" customHeight="1" x14ac:dyDescent="0.15">
      <c r="A1716" s="36"/>
      <c r="B1716" s="37" t="e">
        <f>SUMIF(#REF!,A1716,#REF!)</f>
        <v>#REF!</v>
      </c>
      <c r="C1716" s="37" t="e">
        <f>SUMIF(#REF!,A1716,#REF!)</f>
        <v>#REF!</v>
      </c>
      <c r="D1716" s="37" t="e">
        <f>SUMIF(#REF!,A1716,#REF!)</f>
        <v>#REF!</v>
      </c>
      <c r="E1716" s="37" t="e">
        <f>SUMIF(#REF!,A1716,#REF!)</f>
        <v>#REF!</v>
      </c>
    </row>
    <row r="1717" spans="1:5" ht="17.100000000000001" customHeight="1" x14ac:dyDescent="0.15">
      <c r="A1717" s="36"/>
      <c r="B1717" s="37" t="e">
        <f>SUMIF(#REF!,A1717,#REF!)</f>
        <v>#REF!</v>
      </c>
      <c r="C1717" s="37" t="e">
        <f>SUMIF(#REF!,A1717,#REF!)</f>
        <v>#REF!</v>
      </c>
      <c r="D1717" s="37" t="e">
        <f>SUMIF(#REF!,A1717,#REF!)</f>
        <v>#REF!</v>
      </c>
      <c r="E1717" s="37" t="e">
        <f>SUMIF(#REF!,A1717,#REF!)</f>
        <v>#REF!</v>
      </c>
    </row>
    <row r="1718" spans="1:5" ht="17.100000000000001" customHeight="1" x14ac:dyDescent="0.15">
      <c r="A1718" s="36"/>
      <c r="B1718" s="37" t="e">
        <f>SUMIF(#REF!,A1718,#REF!)</f>
        <v>#REF!</v>
      </c>
      <c r="C1718" s="37" t="e">
        <f>SUMIF(#REF!,A1718,#REF!)</f>
        <v>#REF!</v>
      </c>
      <c r="D1718" s="37" t="e">
        <f>SUMIF(#REF!,A1718,#REF!)</f>
        <v>#REF!</v>
      </c>
      <c r="E1718" s="37" t="e">
        <f>SUMIF(#REF!,A1718,#REF!)</f>
        <v>#REF!</v>
      </c>
    </row>
    <row r="1719" spans="1:5" ht="17.100000000000001" customHeight="1" x14ac:dyDescent="0.15">
      <c r="A1719" s="36"/>
      <c r="B1719" s="37" t="e">
        <f>SUMIF(#REF!,A1719,#REF!)</f>
        <v>#REF!</v>
      </c>
      <c r="C1719" s="37" t="e">
        <f>SUMIF(#REF!,A1719,#REF!)</f>
        <v>#REF!</v>
      </c>
      <c r="D1719" s="37" t="e">
        <f>SUMIF(#REF!,A1719,#REF!)</f>
        <v>#REF!</v>
      </c>
      <c r="E1719" s="37" t="e">
        <f>SUMIF(#REF!,A1719,#REF!)</f>
        <v>#REF!</v>
      </c>
    </row>
    <row r="1720" spans="1:5" ht="17.100000000000001" customHeight="1" x14ac:dyDescent="0.15">
      <c r="A1720" s="36"/>
      <c r="B1720" s="37" t="e">
        <f>SUMIF(#REF!,A1720,#REF!)</f>
        <v>#REF!</v>
      </c>
      <c r="C1720" s="37" t="e">
        <f>SUMIF(#REF!,A1720,#REF!)</f>
        <v>#REF!</v>
      </c>
      <c r="D1720" s="37" t="e">
        <f>SUMIF(#REF!,A1720,#REF!)</f>
        <v>#REF!</v>
      </c>
      <c r="E1720" s="37" t="e">
        <f>SUMIF(#REF!,A1720,#REF!)</f>
        <v>#REF!</v>
      </c>
    </row>
    <row r="1721" spans="1:5" ht="17.100000000000001" customHeight="1" x14ac:dyDescent="0.15">
      <c r="A1721" s="36"/>
      <c r="B1721" s="37" t="e">
        <f>SUMIF(#REF!,A1721,#REF!)</f>
        <v>#REF!</v>
      </c>
      <c r="C1721" s="37" t="e">
        <f>SUMIF(#REF!,A1721,#REF!)</f>
        <v>#REF!</v>
      </c>
      <c r="D1721" s="37" t="e">
        <f>SUMIF(#REF!,A1721,#REF!)</f>
        <v>#REF!</v>
      </c>
      <c r="E1721" s="37" t="e">
        <f>SUMIF(#REF!,A1721,#REF!)</f>
        <v>#REF!</v>
      </c>
    </row>
    <row r="1722" spans="1:5" ht="17.100000000000001" customHeight="1" x14ac:dyDescent="0.15">
      <c r="A1722" s="36"/>
      <c r="B1722" s="37" t="e">
        <f>SUMIF(#REF!,A1722,#REF!)</f>
        <v>#REF!</v>
      </c>
      <c r="C1722" s="37" t="e">
        <f>SUMIF(#REF!,A1722,#REF!)</f>
        <v>#REF!</v>
      </c>
      <c r="D1722" s="37" t="e">
        <f>SUMIF(#REF!,A1722,#REF!)</f>
        <v>#REF!</v>
      </c>
      <c r="E1722" s="37" t="e">
        <f>SUMIF(#REF!,A1722,#REF!)</f>
        <v>#REF!</v>
      </c>
    </row>
    <row r="1723" spans="1:5" ht="17.100000000000001" customHeight="1" x14ac:dyDescent="0.15">
      <c r="A1723" s="36"/>
      <c r="B1723" s="37" t="e">
        <f>SUMIF(#REF!,A1723,#REF!)</f>
        <v>#REF!</v>
      </c>
      <c r="C1723" s="37" t="e">
        <f>SUMIF(#REF!,A1723,#REF!)</f>
        <v>#REF!</v>
      </c>
      <c r="D1723" s="37" t="e">
        <f>SUMIF(#REF!,A1723,#REF!)</f>
        <v>#REF!</v>
      </c>
      <c r="E1723" s="37" t="e">
        <f>SUMIF(#REF!,A1723,#REF!)</f>
        <v>#REF!</v>
      </c>
    </row>
    <row r="1724" spans="1:5" ht="17.100000000000001" customHeight="1" x14ac:dyDescent="0.15">
      <c r="A1724" s="36"/>
      <c r="B1724" s="37" t="e">
        <f>SUMIF(#REF!,A1724,#REF!)</f>
        <v>#REF!</v>
      </c>
      <c r="C1724" s="37" t="e">
        <f>SUMIF(#REF!,A1724,#REF!)</f>
        <v>#REF!</v>
      </c>
      <c r="D1724" s="37" t="e">
        <f>SUMIF(#REF!,A1724,#REF!)</f>
        <v>#REF!</v>
      </c>
      <c r="E1724" s="37" t="e">
        <f>SUMIF(#REF!,A1724,#REF!)</f>
        <v>#REF!</v>
      </c>
    </row>
    <row r="1725" spans="1:5" ht="17.100000000000001" customHeight="1" x14ac:dyDescent="0.15">
      <c r="A1725" s="36"/>
      <c r="B1725" s="37" t="e">
        <f>SUMIF(#REF!,A1725,#REF!)</f>
        <v>#REF!</v>
      </c>
      <c r="C1725" s="37" t="e">
        <f>SUMIF(#REF!,A1725,#REF!)</f>
        <v>#REF!</v>
      </c>
      <c r="D1725" s="37" t="e">
        <f>SUMIF(#REF!,A1725,#REF!)</f>
        <v>#REF!</v>
      </c>
      <c r="E1725" s="37" t="e">
        <f>SUMIF(#REF!,A1725,#REF!)</f>
        <v>#REF!</v>
      </c>
    </row>
    <row r="1726" spans="1:5" ht="17.100000000000001" customHeight="1" x14ac:dyDescent="0.15">
      <c r="A1726" s="36"/>
      <c r="B1726" s="37" t="e">
        <f>SUMIF(#REF!,A1726,#REF!)</f>
        <v>#REF!</v>
      </c>
      <c r="C1726" s="37" t="e">
        <f>SUMIF(#REF!,A1726,#REF!)</f>
        <v>#REF!</v>
      </c>
      <c r="D1726" s="37" t="e">
        <f>SUMIF(#REF!,A1726,#REF!)</f>
        <v>#REF!</v>
      </c>
      <c r="E1726" s="37" t="e">
        <f>SUMIF(#REF!,A1726,#REF!)</f>
        <v>#REF!</v>
      </c>
    </row>
    <row r="1727" spans="1:5" ht="17.100000000000001" customHeight="1" x14ac:dyDescent="0.15">
      <c r="A1727" s="36"/>
      <c r="B1727" s="37" t="e">
        <f>SUMIF(#REF!,A1727,#REF!)</f>
        <v>#REF!</v>
      </c>
      <c r="C1727" s="37" t="e">
        <f>SUMIF(#REF!,A1727,#REF!)</f>
        <v>#REF!</v>
      </c>
      <c r="D1727" s="37" t="e">
        <f>SUMIF(#REF!,A1727,#REF!)</f>
        <v>#REF!</v>
      </c>
      <c r="E1727" s="37" t="e">
        <f>SUMIF(#REF!,A1727,#REF!)</f>
        <v>#REF!</v>
      </c>
    </row>
    <row r="1728" spans="1:5" ht="17.100000000000001" customHeight="1" x14ac:dyDescent="0.15">
      <c r="A1728" s="36"/>
      <c r="B1728" s="37" t="e">
        <f>SUMIF(#REF!,A1728,#REF!)</f>
        <v>#REF!</v>
      </c>
      <c r="C1728" s="37" t="e">
        <f>SUMIF(#REF!,A1728,#REF!)</f>
        <v>#REF!</v>
      </c>
      <c r="D1728" s="37" t="e">
        <f>SUMIF(#REF!,A1728,#REF!)</f>
        <v>#REF!</v>
      </c>
      <c r="E1728" s="37" t="e">
        <f>SUMIF(#REF!,A1728,#REF!)</f>
        <v>#REF!</v>
      </c>
    </row>
    <row r="1729" spans="1:5" ht="17.100000000000001" customHeight="1" x14ac:dyDescent="0.15">
      <c r="A1729" s="36"/>
      <c r="B1729" s="37" t="e">
        <f>SUMIF(#REF!,A1729,#REF!)</f>
        <v>#REF!</v>
      </c>
      <c r="C1729" s="37" t="e">
        <f>SUMIF(#REF!,A1729,#REF!)</f>
        <v>#REF!</v>
      </c>
      <c r="D1729" s="37" t="e">
        <f>SUMIF(#REF!,A1729,#REF!)</f>
        <v>#REF!</v>
      </c>
      <c r="E1729" s="37" t="e">
        <f>SUMIF(#REF!,A1729,#REF!)</f>
        <v>#REF!</v>
      </c>
    </row>
    <row r="1730" spans="1:5" ht="17.100000000000001" customHeight="1" x14ac:dyDescent="0.15">
      <c r="A1730" s="36"/>
      <c r="B1730" s="37" t="e">
        <f>SUMIF(#REF!,A1730,#REF!)</f>
        <v>#REF!</v>
      </c>
      <c r="C1730" s="37" t="e">
        <f>SUMIF(#REF!,A1730,#REF!)</f>
        <v>#REF!</v>
      </c>
      <c r="D1730" s="37" t="e">
        <f>SUMIF(#REF!,A1730,#REF!)</f>
        <v>#REF!</v>
      </c>
      <c r="E1730" s="37" t="e">
        <f>SUMIF(#REF!,A1730,#REF!)</f>
        <v>#REF!</v>
      </c>
    </row>
    <row r="1731" spans="1:5" ht="17.100000000000001" customHeight="1" x14ac:dyDescent="0.15">
      <c r="A1731" s="36"/>
      <c r="B1731" s="37" t="e">
        <f>SUMIF(#REF!,A1731,#REF!)</f>
        <v>#REF!</v>
      </c>
      <c r="C1731" s="37" t="e">
        <f>SUMIF(#REF!,A1731,#REF!)</f>
        <v>#REF!</v>
      </c>
      <c r="D1731" s="37" t="e">
        <f>SUMIF(#REF!,A1731,#REF!)</f>
        <v>#REF!</v>
      </c>
      <c r="E1731" s="37" t="e">
        <f>SUMIF(#REF!,A1731,#REF!)</f>
        <v>#REF!</v>
      </c>
    </row>
    <row r="1732" spans="1:5" ht="17.100000000000001" customHeight="1" x14ac:dyDescent="0.15">
      <c r="A1732" s="36"/>
      <c r="B1732" s="37" t="e">
        <f>SUMIF(#REF!,A1732,#REF!)</f>
        <v>#REF!</v>
      </c>
      <c r="C1732" s="37" t="e">
        <f>SUMIF(#REF!,A1732,#REF!)</f>
        <v>#REF!</v>
      </c>
      <c r="D1732" s="37" t="e">
        <f>SUMIF(#REF!,A1732,#REF!)</f>
        <v>#REF!</v>
      </c>
      <c r="E1732" s="37" t="e">
        <f>SUMIF(#REF!,A1732,#REF!)</f>
        <v>#REF!</v>
      </c>
    </row>
    <row r="1733" spans="1:5" ht="17.100000000000001" customHeight="1" x14ac:dyDescent="0.15">
      <c r="A1733" s="36"/>
      <c r="B1733" s="37" t="e">
        <f>SUMIF(#REF!,A1733,#REF!)</f>
        <v>#REF!</v>
      </c>
      <c r="C1733" s="37" t="e">
        <f>SUMIF(#REF!,A1733,#REF!)</f>
        <v>#REF!</v>
      </c>
      <c r="D1733" s="37" t="e">
        <f>SUMIF(#REF!,A1733,#REF!)</f>
        <v>#REF!</v>
      </c>
      <c r="E1733" s="37" t="e">
        <f>SUMIF(#REF!,A1733,#REF!)</f>
        <v>#REF!</v>
      </c>
    </row>
    <row r="1734" spans="1:5" ht="17.100000000000001" customHeight="1" x14ac:dyDescent="0.15">
      <c r="A1734" s="36"/>
      <c r="B1734" s="37" t="e">
        <f>SUMIF(#REF!,A1734,#REF!)</f>
        <v>#REF!</v>
      </c>
      <c r="C1734" s="37" t="e">
        <f>SUMIF(#REF!,A1734,#REF!)</f>
        <v>#REF!</v>
      </c>
      <c r="D1734" s="37" t="e">
        <f>SUMIF(#REF!,A1734,#REF!)</f>
        <v>#REF!</v>
      </c>
      <c r="E1734" s="37" t="e">
        <f>SUMIF(#REF!,A1734,#REF!)</f>
        <v>#REF!</v>
      </c>
    </row>
    <row r="1735" spans="1:5" ht="17.100000000000001" customHeight="1" x14ac:dyDescent="0.15">
      <c r="A1735" s="36"/>
      <c r="B1735" s="37" t="e">
        <f>SUMIF(#REF!,A1735,#REF!)</f>
        <v>#REF!</v>
      </c>
      <c r="C1735" s="37" t="e">
        <f>SUMIF(#REF!,A1735,#REF!)</f>
        <v>#REF!</v>
      </c>
      <c r="D1735" s="37" t="e">
        <f>SUMIF(#REF!,A1735,#REF!)</f>
        <v>#REF!</v>
      </c>
      <c r="E1735" s="37" t="e">
        <f>SUMIF(#REF!,A1735,#REF!)</f>
        <v>#REF!</v>
      </c>
    </row>
    <row r="1736" spans="1:5" ht="17.100000000000001" customHeight="1" x14ac:dyDescent="0.15">
      <c r="A1736" s="36"/>
      <c r="B1736" s="37" t="e">
        <f>SUMIF(#REF!,A1736,#REF!)</f>
        <v>#REF!</v>
      </c>
      <c r="C1736" s="37" t="e">
        <f>SUMIF(#REF!,A1736,#REF!)</f>
        <v>#REF!</v>
      </c>
      <c r="D1736" s="37" t="e">
        <f>SUMIF(#REF!,A1736,#REF!)</f>
        <v>#REF!</v>
      </c>
      <c r="E1736" s="37" t="e">
        <f>SUMIF(#REF!,A1736,#REF!)</f>
        <v>#REF!</v>
      </c>
    </row>
    <row r="1737" spans="1:5" ht="17.100000000000001" customHeight="1" x14ac:dyDescent="0.15">
      <c r="A1737" s="36"/>
      <c r="B1737" s="37" t="e">
        <f>SUMIF(#REF!,A1737,#REF!)</f>
        <v>#REF!</v>
      </c>
      <c r="C1737" s="37" t="e">
        <f>SUMIF(#REF!,A1737,#REF!)</f>
        <v>#REF!</v>
      </c>
      <c r="D1737" s="37" t="e">
        <f>SUMIF(#REF!,A1737,#REF!)</f>
        <v>#REF!</v>
      </c>
      <c r="E1737" s="37" t="e">
        <f>SUMIF(#REF!,A1737,#REF!)</f>
        <v>#REF!</v>
      </c>
    </row>
    <row r="1738" spans="1:5" ht="17.100000000000001" customHeight="1" x14ac:dyDescent="0.15">
      <c r="A1738" s="36"/>
      <c r="B1738" s="37" t="e">
        <f>SUMIF(#REF!,A1738,#REF!)</f>
        <v>#REF!</v>
      </c>
      <c r="C1738" s="37" t="e">
        <f>SUMIF(#REF!,A1738,#REF!)</f>
        <v>#REF!</v>
      </c>
      <c r="D1738" s="37" t="e">
        <f>SUMIF(#REF!,A1738,#REF!)</f>
        <v>#REF!</v>
      </c>
      <c r="E1738" s="37" t="e">
        <f>SUMIF(#REF!,A1738,#REF!)</f>
        <v>#REF!</v>
      </c>
    </row>
    <row r="1739" spans="1:5" ht="17.100000000000001" customHeight="1" x14ac:dyDescent="0.15">
      <c r="A1739" s="36"/>
      <c r="B1739" s="37" t="e">
        <f>SUMIF(#REF!,A1739,#REF!)</f>
        <v>#REF!</v>
      </c>
      <c r="C1739" s="37" t="e">
        <f>SUMIF(#REF!,A1739,#REF!)</f>
        <v>#REF!</v>
      </c>
      <c r="D1739" s="37" t="e">
        <f>SUMIF(#REF!,A1739,#REF!)</f>
        <v>#REF!</v>
      </c>
      <c r="E1739" s="37" t="e">
        <f>SUMIF(#REF!,A1739,#REF!)</f>
        <v>#REF!</v>
      </c>
    </row>
    <row r="1740" spans="1:5" ht="17.100000000000001" customHeight="1" x14ac:dyDescent="0.15">
      <c r="A1740" s="36"/>
      <c r="B1740" s="37" t="e">
        <f>SUMIF(#REF!,A1740,#REF!)</f>
        <v>#REF!</v>
      </c>
      <c r="C1740" s="37" t="e">
        <f>SUMIF(#REF!,A1740,#REF!)</f>
        <v>#REF!</v>
      </c>
      <c r="D1740" s="37" t="e">
        <f>SUMIF(#REF!,A1740,#REF!)</f>
        <v>#REF!</v>
      </c>
      <c r="E1740" s="37" t="e">
        <f>SUMIF(#REF!,A1740,#REF!)</f>
        <v>#REF!</v>
      </c>
    </row>
    <row r="1741" spans="1:5" ht="17.100000000000001" customHeight="1" x14ac:dyDescent="0.15">
      <c r="A1741" s="36"/>
      <c r="B1741" s="37" t="e">
        <f>SUMIF(#REF!,A1741,#REF!)</f>
        <v>#REF!</v>
      </c>
      <c r="C1741" s="37" t="e">
        <f>SUMIF(#REF!,A1741,#REF!)</f>
        <v>#REF!</v>
      </c>
      <c r="D1741" s="37" t="e">
        <f>SUMIF(#REF!,A1741,#REF!)</f>
        <v>#REF!</v>
      </c>
      <c r="E1741" s="37" t="e">
        <f>SUMIF(#REF!,A1741,#REF!)</f>
        <v>#REF!</v>
      </c>
    </row>
    <row r="1742" spans="1:5" ht="17.100000000000001" customHeight="1" x14ac:dyDescent="0.15">
      <c r="A1742" s="36"/>
      <c r="B1742" s="37" t="e">
        <f>SUMIF(#REF!,A1742,#REF!)</f>
        <v>#REF!</v>
      </c>
      <c r="C1742" s="37" t="e">
        <f>SUMIF(#REF!,A1742,#REF!)</f>
        <v>#REF!</v>
      </c>
      <c r="D1742" s="37" t="e">
        <f>SUMIF(#REF!,A1742,#REF!)</f>
        <v>#REF!</v>
      </c>
      <c r="E1742" s="37" t="e">
        <f>SUMIF(#REF!,A1742,#REF!)</f>
        <v>#REF!</v>
      </c>
    </row>
    <row r="1743" spans="1:5" ht="17.100000000000001" customHeight="1" x14ac:dyDescent="0.15">
      <c r="A1743" s="36"/>
      <c r="B1743" s="37" t="e">
        <f>SUMIF(#REF!,A1743,#REF!)</f>
        <v>#REF!</v>
      </c>
      <c r="C1743" s="37" t="e">
        <f>SUMIF(#REF!,A1743,#REF!)</f>
        <v>#REF!</v>
      </c>
      <c r="D1743" s="37" t="e">
        <f>SUMIF(#REF!,A1743,#REF!)</f>
        <v>#REF!</v>
      </c>
      <c r="E1743" s="37" t="e">
        <f>SUMIF(#REF!,A1743,#REF!)</f>
        <v>#REF!</v>
      </c>
    </row>
    <row r="1744" spans="1:5" ht="17.100000000000001" customHeight="1" x14ac:dyDescent="0.15">
      <c r="A1744" s="36"/>
      <c r="B1744" s="37" t="e">
        <f>SUMIF(#REF!,A1744,#REF!)</f>
        <v>#REF!</v>
      </c>
      <c r="C1744" s="37" t="e">
        <f>SUMIF(#REF!,A1744,#REF!)</f>
        <v>#REF!</v>
      </c>
      <c r="D1744" s="37" t="e">
        <f>SUMIF(#REF!,A1744,#REF!)</f>
        <v>#REF!</v>
      </c>
      <c r="E1744" s="37" t="e">
        <f>SUMIF(#REF!,A1744,#REF!)</f>
        <v>#REF!</v>
      </c>
    </row>
    <row r="1745" spans="1:5" ht="17.100000000000001" customHeight="1" x14ac:dyDescent="0.15">
      <c r="A1745" s="36"/>
      <c r="B1745" s="37" t="e">
        <f>SUMIF(#REF!,A1745,#REF!)</f>
        <v>#REF!</v>
      </c>
      <c r="C1745" s="37" t="e">
        <f>SUMIF(#REF!,A1745,#REF!)</f>
        <v>#REF!</v>
      </c>
      <c r="D1745" s="37" t="e">
        <f>SUMIF(#REF!,A1745,#REF!)</f>
        <v>#REF!</v>
      </c>
      <c r="E1745" s="37" t="e">
        <f>SUMIF(#REF!,A1745,#REF!)</f>
        <v>#REF!</v>
      </c>
    </row>
    <row r="1746" spans="1:5" ht="17.100000000000001" customHeight="1" x14ac:dyDescent="0.15">
      <c r="A1746" s="36"/>
      <c r="B1746" s="37" t="e">
        <f>SUMIF(#REF!,A1746,#REF!)</f>
        <v>#REF!</v>
      </c>
      <c r="C1746" s="37" t="e">
        <f>SUMIF(#REF!,A1746,#REF!)</f>
        <v>#REF!</v>
      </c>
      <c r="D1746" s="37" t="e">
        <f>SUMIF(#REF!,A1746,#REF!)</f>
        <v>#REF!</v>
      </c>
      <c r="E1746" s="37" t="e">
        <f>SUMIF(#REF!,A1746,#REF!)</f>
        <v>#REF!</v>
      </c>
    </row>
    <row r="1747" spans="1:5" ht="17.100000000000001" customHeight="1" x14ac:dyDescent="0.15">
      <c r="A1747" s="36"/>
      <c r="B1747" s="37" t="e">
        <f>SUMIF(#REF!,A1747,#REF!)</f>
        <v>#REF!</v>
      </c>
      <c r="C1747" s="37" t="e">
        <f>SUMIF(#REF!,A1747,#REF!)</f>
        <v>#REF!</v>
      </c>
      <c r="D1747" s="37" t="e">
        <f>SUMIF(#REF!,A1747,#REF!)</f>
        <v>#REF!</v>
      </c>
      <c r="E1747" s="37" t="e">
        <f>SUMIF(#REF!,A1747,#REF!)</f>
        <v>#REF!</v>
      </c>
    </row>
    <row r="1748" spans="1:5" ht="17.100000000000001" customHeight="1" x14ac:dyDescent="0.15">
      <c r="A1748" s="36"/>
      <c r="B1748" s="37" t="e">
        <f>SUMIF(#REF!,A1748,#REF!)</f>
        <v>#REF!</v>
      </c>
      <c r="C1748" s="37" t="e">
        <f>SUMIF(#REF!,A1748,#REF!)</f>
        <v>#REF!</v>
      </c>
      <c r="D1748" s="37" t="e">
        <f>SUMIF(#REF!,A1748,#REF!)</f>
        <v>#REF!</v>
      </c>
      <c r="E1748" s="37" t="e">
        <f>SUMIF(#REF!,A1748,#REF!)</f>
        <v>#REF!</v>
      </c>
    </row>
    <row r="1749" spans="1:5" ht="17.100000000000001" customHeight="1" x14ac:dyDescent="0.15">
      <c r="A1749" s="36"/>
      <c r="B1749" s="37" t="e">
        <f>SUMIF(#REF!,A1749,#REF!)</f>
        <v>#REF!</v>
      </c>
      <c r="C1749" s="37" t="e">
        <f>SUMIF(#REF!,A1749,#REF!)</f>
        <v>#REF!</v>
      </c>
      <c r="D1749" s="37" t="e">
        <f>SUMIF(#REF!,A1749,#REF!)</f>
        <v>#REF!</v>
      </c>
      <c r="E1749" s="37" t="e">
        <f>SUMIF(#REF!,A1749,#REF!)</f>
        <v>#REF!</v>
      </c>
    </row>
    <row r="1750" spans="1:5" ht="17.100000000000001" customHeight="1" x14ac:dyDescent="0.15">
      <c r="A1750" s="36"/>
      <c r="B1750" s="37" t="e">
        <f>SUMIF(#REF!,A1750,#REF!)</f>
        <v>#REF!</v>
      </c>
      <c r="C1750" s="37" t="e">
        <f>SUMIF(#REF!,A1750,#REF!)</f>
        <v>#REF!</v>
      </c>
      <c r="D1750" s="37" t="e">
        <f>SUMIF(#REF!,A1750,#REF!)</f>
        <v>#REF!</v>
      </c>
      <c r="E1750" s="37" t="e">
        <f>SUMIF(#REF!,A1750,#REF!)</f>
        <v>#REF!</v>
      </c>
    </row>
    <row r="1751" spans="1:5" ht="17.100000000000001" customHeight="1" x14ac:dyDescent="0.15">
      <c r="A1751" s="36"/>
      <c r="B1751" s="37" t="e">
        <f>SUMIF(#REF!,A1751,#REF!)</f>
        <v>#REF!</v>
      </c>
      <c r="C1751" s="37" t="e">
        <f>SUMIF(#REF!,A1751,#REF!)</f>
        <v>#REF!</v>
      </c>
      <c r="D1751" s="37" t="e">
        <f>SUMIF(#REF!,A1751,#REF!)</f>
        <v>#REF!</v>
      </c>
      <c r="E1751" s="37" t="e">
        <f>SUMIF(#REF!,A1751,#REF!)</f>
        <v>#REF!</v>
      </c>
    </row>
    <row r="1752" spans="1:5" ht="17.100000000000001" customHeight="1" x14ac:dyDescent="0.15">
      <c r="A1752" s="36"/>
      <c r="B1752" s="37" t="e">
        <f>SUMIF(#REF!,A1752,#REF!)</f>
        <v>#REF!</v>
      </c>
      <c r="C1752" s="37" t="e">
        <f>SUMIF(#REF!,A1752,#REF!)</f>
        <v>#REF!</v>
      </c>
      <c r="D1752" s="37" t="e">
        <f>SUMIF(#REF!,A1752,#REF!)</f>
        <v>#REF!</v>
      </c>
      <c r="E1752" s="37" t="e">
        <f>SUMIF(#REF!,A1752,#REF!)</f>
        <v>#REF!</v>
      </c>
    </row>
    <row r="1753" spans="1:5" ht="17.100000000000001" customHeight="1" x14ac:dyDescent="0.15">
      <c r="A1753" s="36"/>
      <c r="B1753" s="37" t="e">
        <f>SUMIF(#REF!,A1753,#REF!)</f>
        <v>#REF!</v>
      </c>
      <c r="C1753" s="37" t="e">
        <f>SUMIF(#REF!,A1753,#REF!)</f>
        <v>#REF!</v>
      </c>
      <c r="D1753" s="37" t="e">
        <f>SUMIF(#REF!,A1753,#REF!)</f>
        <v>#REF!</v>
      </c>
      <c r="E1753" s="37" t="e">
        <f>SUMIF(#REF!,A1753,#REF!)</f>
        <v>#REF!</v>
      </c>
    </row>
    <row r="1754" spans="1:5" ht="17.100000000000001" customHeight="1" x14ac:dyDescent="0.15">
      <c r="A1754" s="36"/>
      <c r="B1754" s="37" t="e">
        <f>SUMIF(#REF!,A1754,#REF!)</f>
        <v>#REF!</v>
      </c>
      <c r="C1754" s="37" t="e">
        <f>SUMIF(#REF!,A1754,#REF!)</f>
        <v>#REF!</v>
      </c>
      <c r="D1754" s="37" t="e">
        <f>SUMIF(#REF!,A1754,#REF!)</f>
        <v>#REF!</v>
      </c>
      <c r="E1754" s="37" t="e">
        <f>SUMIF(#REF!,A1754,#REF!)</f>
        <v>#REF!</v>
      </c>
    </row>
    <row r="1755" spans="1:5" ht="17.100000000000001" customHeight="1" x14ac:dyDescent="0.15">
      <c r="A1755" s="36"/>
      <c r="B1755" s="37" t="e">
        <f>SUMIF(#REF!,A1755,#REF!)</f>
        <v>#REF!</v>
      </c>
      <c r="C1755" s="37" t="e">
        <f>SUMIF(#REF!,A1755,#REF!)</f>
        <v>#REF!</v>
      </c>
      <c r="D1755" s="37" t="e">
        <f>SUMIF(#REF!,A1755,#REF!)</f>
        <v>#REF!</v>
      </c>
      <c r="E1755" s="37" t="e">
        <f>SUMIF(#REF!,A1755,#REF!)</f>
        <v>#REF!</v>
      </c>
    </row>
    <row r="1756" spans="1:5" ht="17.100000000000001" customHeight="1" x14ac:dyDescent="0.15">
      <c r="A1756" s="36"/>
      <c r="B1756" s="37" t="e">
        <f>SUMIF(#REF!,A1756,#REF!)</f>
        <v>#REF!</v>
      </c>
      <c r="C1756" s="37" t="e">
        <f>SUMIF(#REF!,A1756,#REF!)</f>
        <v>#REF!</v>
      </c>
      <c r="D1756" s="37" t="e">
        <f>SUMIF(#REF!,A1756,#REF!)</f>
        <v>#REF!</v>
      </c>
      <c r="E1756" s="37" t="e">
        <f>SUMIF(#REF!,A1756,#REF!)</f>
        <v>#REF!</v>
      </c>
    </row>
    <row r="1757" spans="1:5" ht="17.100000000000001" customHeight="1" x14ac:dyDescent="0.15">
      <c r="A1757" s="36"/>
      <c r="B1757" s="37" t="e">
        <f>SUMIF(#REF!,A1757,#REF!)</f>
        <v>#REF!</v>
      </c>
      <c r="C1757" s="37" t="e">
        <f>SUMIF(#REF!,A1757,#REF!)</f>
        <v>#REF!</v>
      </c>
      <c r="D1757" s="37" t="e">
        <f>SUMIF(#REF!,A1757,#REF!)</f>
        <v>#REF!</v>
      </c>
      <c r="E1757" s="37" t="e">
        <f>SUMIF(#REF!,A1757,#REF!)</f>
        <v>#REF!</v>
      </c>
    </row>
    <row r="1758" spans="1:5" ht="17.100000000000001" customHeight="1" x14ac:dyDescent="0.15">
      <c r="A1758" s="36"/>
      <c r="B1758" s="37" t="e">
        <f>SUMIF(#REF!,A1758,#REF!)</f>
        <v>#REF!</v>
      </c>
      <c r="C1758" s="37" t="e">
        <f>SUMIF(#REF!,A1758,#REF!)</f>
        <v>#REF!</v>
      </c>
      <c r="D1758" s="37" t="e">
        <f>SUMIF(#REF!,A1758,#REF!)</f>
        <v>#REF!</v>
      </c>
      <c r="E1758" s="37" t="e">
        <f>SUMIF(#REF!,A1758,#REF!)</f>
        <v>#REF!</v>
      </c>
    </row>
    <row r="1759" spans="1:5" ht="17.100000000000001" customHeight="1" x14ac:dyDescent="0.15">
      <c r="A1759" s="36"/>
      <c r="B1759" s="37" t="e">
        <f>SUMIF(#REF!,A1759,#REF!)</f>
        <v>#REF!</v>
      </c>
      <c r="C1759" s="37" t="e">
        <f>SUMIF(#REF!,A1759,#REF!)</f>
        <v>#REF!</v>
      </c>
      <c r="D1759" s="37" t="e">
        <f>SUMIF(#REF!,A1759,#REF!)</f>
        <v>#REF!</v>
      </c>
      <c r="E1759" s="37" t="e">
        <f>SUMIF(#REF!,A1759,#REF!)</f>
        <v>#REF!</v>
      </c>
    </row>
    <row r="1760" spans="1:5" ht="17.100000000000001" customHeight="1" x14ac:dyDescent="0.15">
      <c r="A1760" s="36"/>
      <c r="B1760" s="37" t="e">
        <f>SUMIF(#REF!,A1760,#REF!)</f>
        <v>#REF!</v>
      </c>
      <c r="C1760" s="37" t="e">
        <f>SUMIF(#REF!,A1760,#REF!)</f>
        <v>#REF!</v>
      </c>
      <c r="D1760" s="37" t="e">
        <f>SUMIF(#REF!,A1760,#REF!)</f>
        <v>#REF!</v>
      </c>
      <c r="E1760" s="37" t="e">
        <f>SUMIF(#REF!,A1760,#REF!)</f>
        <v>#REF!</v>
      </c>
    </row>
    <row r="1761" spans="1:5" ht="17.100000000000001" customHeight="1" x14ac:dyDescent="0.15">
      <c r="A1761" s="36"/>
      <c r="B1761" s="37" t="e">
        <f>SUMIF(#REF!,A1761,#REF!)</f>
        <v>#REF!</v>
      </c>
      <c r="C1761" s="37" t="e">
        <f>SUMIF(#REF!,A1761,#REF!)</f>
        <v>#REF!</v>
      </c>
      <c r="D1761" s="37" t="e">
        <f>SUMIF(#REF!,A1761,#REF!)</f>
        <v>#REF!</v>
      </c>
      <c r="E1761" s="37" t="e">
        <f>SUMIF(#REF!,A1761,#REF!)</f>
        <v>#REF!</v>
      </c>
    </row>
    <row r="1762" spans="1:5" ht="17.100000000000001" customHeight="1" x14ac:dyDescent="0.15">
      <c r="A1762" s="36"/>
      <c r="B1762" s="37" t="e">
        <f>SUMIF(#REF!,A1762,#REF!)</f>
        <v>#REF!</v>
      </c>
      <c r="C1762" s="37" t="e">
        <f>SUMIF(#REF!,A1762,#REF!)</f>
        <v>#REF!</v>
      </c>
      <c r="D1762" s="37" t="e">
        <f>SUMIF(#REF!,A1762,#REF!)</f>
        <v>#REF!</v>
      </c>
      <c r="E1762" s="37" t="e">
        <f>SUMIF(#REF!,A1762,#REF!)</f>
        <v>#REF!</v>
      </c>
    </row>
    <row r="1763" spans="1:5" ht="17.100000000000001" customHeight="1" x14ac:dyDescent="0.15">
      <c r="A1763" s="36"/>
      <c r="B1763" s="37" t="e">
        <f>SUMIF(#REF!,A1763,#REF!)</f>
        <v>#REF!</v>
      </c>
      <c r="C1763" s="37" t="e">
        <f>SUMIF(#REF!,A1763,#REF!)</f>
        <v>#REF!</v>
      </c>
      <c r="D1763" s="37" t="e">
        <f>SUMIF(#REF!,A1763,#REF!)</f>
        <v>#REF!</v>
      </c>
      <c r="E1763" s="37" t="e">
        <f>SUMIF(#REF!,A1763,#REF!)</f>
        <v>#REF!</v>
      </c>
    </row>
    <row r="1764" spans="1:5" ht="17.100000000000001" customHeight="1" x14ac:dyDescent="0.15">
      <c r="A1764" s="36"/>
      <c r="B1764" s="37" t="e">
        <f>SUMIF(#REF!,A1764,#REF!)</f>
        <v>#REF!</v>
      </c>
      <c r="C1764" s="37" t="e">
        <f>SUMIF(#REF!,A1764,#REF!)</f>
        <v>#REF!</v>
      </c>
      <c r="D1764" s="37" t="e">
        <f>SUMIF(#REF!,A1764,#REF!)</f>
        <v>#REF!</v>
      </c>
      <c r="E1764" s="37" t="e">
        <f>SUMIF(#REF!,A1764,#REF!)</f>
        <v>#REF!</v>
      </c>
    </row>
    <row r="1765" spans="1:5" ht="17.100000000000001" customHeight="1" x14ac:dyDescent="0.15">
      <c r="A1765" s="36"/>
      <c r="B1765" s="37" t="e">
        <f>SUMIF(#REF!,A1765,#REF!)</f>
        <v>#REF!</v>
      </c>
      <c r="C1765" s="37" t="e">
        <f>SUMIF(#REF!,A1765,#REF!)</f>
        <v>#REF!</v>
      </c>
      <c r="D1765" s="37" t="e">
        <f>SUMIF(#REF!,A1765,#REF!)</f>
        <v>#REF!</v>
      </c>
      <c r="E1765" s="37" t="e">
        <f>SUMIF(#REF!,A1765,#REF!)</f>
        <v>#REF!</v>
      </c>
    </row>
    <row r="1766" spans="1:5" ht="17.100000000000001" customHeight="1" x14ac:dyDescent="0.15">
      <c r="A1766" s="36"/>
      <c r="B1766" s="37" t="e">
        <f>SUMIF(#REF!,A1766,#REF!)</f>
        <v>#REF!</v>
      </c>
      <c r="C1766" s="37" t="e">
        <f>SUMIF(#REF!,A1766,#REF!)</f>
        <v>#REF!</v>
      </c>
      <c r="D1766" s="37" t="e">
        <f>SUMIF(#REF!,A1766,#REF!)</f>
        <v>#REF!</v>
      </c>
      <c r="E1766" s="37" t="e">
        <f>SUMIF(#REF!,A1766,#REF!)</f>
        <v>#REF!</v>
      </c>
    </row>
    <row r="1767" spans="1:5" ht="17.100000000000001" customHeight="1" x14ac:dyDescent="0.15">
      <c r="A1767" s="36"/>
      <c r="B1767" s="37" t="e">
        <f>SUMIF(#REF!,A1767,#REF!)</f>
        <v>#REF!</v>
      </c>
      <c r="C1767" s="37" t="e">
        <f>SUMIF(#REF!,A1767,#REF!)</f>
        <v>#REF!</v>
      </c>
      <c r="D1767" s="37" t="e">
        <f>SUMIF(#REF!,A1767,#REF!)</f>
        <v>#REF!</v>
      </c>
      <c r="E1767" s="37" t="e">
        <f>SUMIF(#REF!,A1767,#REF!)</f>
        <v>#REF!</v>
      </c>
    </row>
    <row r="1768" spans="1:5" ht="17.100000000000001" customHeight="1" x14ac:dyDescent="0.15">
      <c r="A1768" s="36"/>
      <c r="B1768" s="37" t="e">
        <f>SUMIF(#REF!,A1768,#REF!)</f>
        <v>#REF!</v>
      </c>
      <c r="C1768" s="37" t="e">
        <f>SUMIF(#REF!,A1768,#REF!)</f>
        <v>#REF!</v>
      </c>
      <c r="D1768" s="37" t="e">
        <f>SUMIF(#REF!,A1768,#REF!)</f>
        <v>#REF!</v>
      </c>
      <c r="E1768" s="37" t="e">
        <f>SUMIF(#REF!,A1768,#REF!)</f>
        <v>#REF!</v>
      </c>
    </row>
    <row r="1769" spans="1:5" ht="17.100000000000001" customHeight="1" x14ac:dyDescent="0.15">
      <c r="A1769" s="36"/>
      <c r="B1769" s="37" t="e">
        <f>SUMIF(#REF!,A1769,#REF!)</f>
        <v>#REF!</v>
      </c>
      <c r="C1769" s="37" t="e">
        <f>SUMIF(#REF!,A1769,#REF!)</f>
        <v>#REF!</v>
      </c>
      <c r="D1769" s="37" t="e">
        <f>SUMIF(#REF!,A1769,#REF!)</f>
        <v>#REF!</v>
      </c>
      <c r="E1769" s="37" t="e">
        <f>SUMIF(#REF!,A1769,#REF!)</f>
        <v>#REF!</v>
      </c>
    </row>
    <row r="1770" spans="1:5" ht="17.100000000000001" customHeight="1" x14ac:dyDescent="0.15">
      <c r="A1770" s="36"/>
      <c r="B1770" s="37" t="e">
        <f>SUMIF(#REF!,A1770,#REF!)</f>
        <v>#REF!</v>
      </c>
      <c r="C1770" s="37" t="e">
        <f>SUMIF(#REF!,A1770,#REF!)</f>
        <v>#REF!</v>
      </c>
      <c r="D1770" s="37" t="e">
        <f>SUMIF(#REF!,A1770,#REF!)</f>
        <v>#REF!</v>
      </c>
      <c r="E1770" s="37" t="e">
        <f>SUMIF(#REF!,A1770,#REF!)</f>
        <v>#REF!</v>
      </c>
    </row>
    <row r="1771" spans="1:5" ht="17.100000000000001" customHeight="1" x14ac:dyDescent="0.15">
      <c r="A1771" s="36"/>
      <c r="B1771" s="37" t="e">
        <f>SUMIF(#REF!,A1771,#REF!)</f>
        <v>#REF!</v>
      </c>
      <c r="C1771" s="37" t="e">
        <f>SUMIF(#REF!,A1771,#REF!)</f>
        <v>#REF!</v>
      </c>
      <c r="D1771" s="37" t="e">
        <f>SUMIF(#REF!,A1771,#REF!)</f>
        <v>#REF!</v>
      </c>
      <c r="E1771" s="37" t="e">
        <f>SUMIF(#REF!,A1771,#REF!)</f>
        <v>#REF!</v>
      </c>
    </row>
    <row r="1772" spans="1:5" ht="17.100000000000001" customHeight="1" x14ac:dyDescent="0.15">
      <c r="A1772" s="36"/>
      <c r="B1772" s="37" t="e">
        <f>SUMIF(#REF!,A1772,#REF!)</f>
        <v>#REF!</v>
      </c>
      <c r="C1772" s="37" t="e">
        <f>SUMIF(#REF!,A1772,#REF!)</f>
        <v>#REF!</v>
      </c>
      <c r="D1772" s="37" t="e">
        <f>SUMIF(#REF!,A1772,#REF!)</f>
        <v>#REF!</v>
      </c>
      <c r="E1772" s="37" t="e">
        <f>SUMIF(#REF!,A1772,#REF!)</f>
        <v>#REF!</v>
      </c>
    </row>
    <row r="1773" spans="1:5" ht="17.100000000000001" customHeight="1" x14ac:dyDescent="0.15">
      <c r="A1773" s="36"/>
      <c r="B1773" s="37" t="e">
        <f>SUMIF(#REF!,A1773,#REF!)</f>
        <v>#REF!</v>
      </c>
      <c r="C1773" s="37" t="e">
        <f>SUMIF(#REF!,A1773,#REF!)</f>
        <v>#REF!</v>
      </c>
      <c r="D1773" s="37" t="e">
        <f>SUMIF(#REF!,A1773,#REF!)</f>
        <v>#REF!</v>
      </c>
      <c r="E1773" s="37" t="e">
        <f>SUMIF(#REF!,A1773,#REF!)</f>
        <v>#REF!</v>
      </c>
    </row>
    <row r="1774" spans="1:5" ht="17.100000000000001" customHeight="1" x14ac:dyDescent="0.15">
      <c r="A1774" s="36"/>
      <c r="B1774" s="37" t="e">
        <f>SUMIF(#REF!,A1774,#REF!)</f>
        <v>#REF!</v>
      </c>
      <c r="C1774" s="37" t="e">
        <f>SUMIF(#REF!,A1774,#REF!)</f>
        <v>#REF!</v>
      </c>
      <c r="D1774" s="37" t="e">
        <f>SUMIF(#REF!,A1774,#REF!)</f>
        <v>#REF!</v>
      </c>
      <c r="E1774" s="37" t="e">
        <f>SUMIF(#REF!,A1774,#REF!)</f>
        <v>#REF!</v>
      </c>
    </row>
    <row r="1775" spans="1:5" ht="17.100000000000001" customHeight="1" x14ac:dyDescent="0.15">
      <c r="A1775" s="36"/>
      <c r="B1775" s="37" t="e">
        <f>SUMIF(#REF!,A1775,#REF!)</f>
        <v>#REF!</v>
      </c>
      <c r="C1775" s="37" t="e">
        <f>SUMIF(#REF!,A1775,#REF!)</f>
        <v>#REF!</v>
      </c>
      <c r="D1775" s="37" t="e">
        <f>SUMIF(#REF!,A1775,#REF!)</f>
        <v>#REF!</v>
      </c>
      <c r="E1775" s="37" t="e">
        <f>SUMIF(#REF!,A1775,#REF!)</f>
        <v>#REF!</v>
      </c>
    </row>
    <row r="1776" spans="1:5" ht="17.100000000000001" customHeight="1" x14ac:dyDescent="0.15">
      <c r="A1776" s="36"/>
      <c r="B1776" s="37" t="e">
        <f>SUMIF(#REF!,A1776,#REF!)</f>
        <v>#REF!</v>
      </c>
      <c r="C1776" s="37" t="e">
        <f>SUMIF(#REF!,A1776,#REF!)</f>
        <v>#REF!</v>
      </c>
      <c r="D1776" s="37" t="e">
        <f>SUMIF(#REF!,A1776,#REF!)</f>
        <v>#REF!</v>
      </c>
      <c r="E1776" s="37" t="e">
        <f>SUMIF(#REF!,A1776,#REF!)</f>
        <v>#REF!</v>
      </c>
    </row>
    <row r="1777" spans="1:5" ht="17.100000000000001" customHeight="1" x14ac:dyDescent="0.15">
      <c r="A1777" s="36"/>
      <c r="B1777" s="37" t="e">
        <f>SUMIF(#REF!,A1777,#REF!)</f>
        <v>#REF!</v>
      </c>
      <c r="C1777" s="37" t="e">
        <f>SUMIF(#REF!,A1777,#REF!)</f>
        <v>#REF!</v>
      </c>
      <c r="D1777" s="37" t="e">
        <f>SUMIF(#REF!,A1777,#REF!)</f>
        <v>#REF!</v>
      </c>
      <c r="E1777" s="37" t="e">
        <f>SUMIF(#REF!,A1777,#REF!)</f>
        <v>#REF!</v>
      </c>
    </row>
    <row r="1778" spans="1:5" ht="17.100000000000001" customHeight="1" x14ac:dyDescent="0.15">
      <c r="A1778" s="36"/>
      <c r="B1778" s="37" t="e">
        <f>SUMIF(#REF!,A1778,#REF!)</f>
        <v>#REF!</v>
      </c>
      <c r="C1778" s="37" t="e">
        <f>SUMIF(#REF!,A1778,#REF!)</f>
        <v>#REF!</v>
      </c>
      <c r="D1778" s="37" t="e">
        <f>SUMIF(#REF!,A1778,#REF!)</f>
        <v>#REF!</v>
      </c>
      <c r="E1778" s="37" t="e">
        <f>SUMIF(#REF!,A1778,#REF!)</f>
        <v>#REF!</v>
      </c>
    </row>
    <row r="1779" spans="1:5" ht="17.100000000000001" customHeight="1" x14ac:dyDescent="0.15">
      <c r="A1779" s="36"/>
      <c r="B1779" s="37" t="e">
        <f>SUMIF(#REF!,A1779,#REF!)</f>
        <v>#REF!</v>
      </c>
      <c r="C1779" s="37" t="e">
        <f>SUMIF(#REF!,A1779,#REF!)</f>
        <v>#REF!</v>
      </c>
      <c r="D1779" s="37" t="e">
        <f>SUMIF(#REF!,A1779,#REF!)</f>
        <v>#REF!</v>
      </c>
      <c r="E1779" s="37" t="e">
        <f>SUMIF(#REF!,A1779,#REF!)</f>
        <v>#REF!</v>
      </c>
    </row>
    <row r="1780" spans="1:5" ht="17.100000000000001" customHeight="1" x14ac:dyDescent="0.15">
      <c r="A1780" s="36"/>
      <c r="B1780" s="37" t="e">
        <f>SUMIF(#REF!,A1780,#REF!)</f>
        <v>#REF!</v>
      </c>
      <c r="C1780" s="37" t="e">
        <f>SUMIF(#REF!,A1780,#REF!)</f>
        <v>#REF!</v>
      </c>
      <c r="D1780" s="37" t="e">
        <f>SUMIF(#REF!,A1780,#REF!)</f>
        <v>#REF!</v>
      </c>
      <c r="E1780" s="37" t="e">
        <f>SUMIF(#REF!,A1780,#REF!)</f>
        <v>#REF!</v>
      </c>
    </row>
    <row r="1781" spans="1:5" ht="17.100000000000001" customHeight="1" x14ac:dyDescent="0.15">
      <c r="A1781" s="36"/>
      <c r="B1781" s="37" t="e">
        <f>SUMIF(#REF!,A1781,#REF!)</f>
        <v>#REF!</v>
      </c>
      <c r="C1781" s="37" t="e">
        <f>SUMIF(#REF!,A1781,#REF!)</f>
        <v>#REF!</v>
      </c>
      <c r="D1781" s="37" t="e">
        <f>SUMIF(#REF!,A1781,#REF!)</f>
        <v>#REF!</v>
      </c>
      <c r="E1781" s="37" t="e">
        <f>SUMIF(#REF!,A1781,#REF!)</f>
        <v>#REF!</v>
      </c>
    </row>
    <row r="1782" spans="1:5" ht="17.100000000000001" customHeight="1" x14ac:dyDescent="0.15">
      <c r="A1782" s="36"/>
      <c r="B1782" s="37" t="e">
        <f>SUMIF(#REF!,A1782,#REF!)</f>
        <v>#REF!</v>
      </c>
      <c r="C1782" s="37" t="e">
        <f>SUMIF(#REF!,A1782,#REF!)</f>
        <v>#REF!</v>
      </c>
      <c r="D1782" s="37" t="e">
        <f>SUMIF(#REF!,A1782,#REF!)</f>
        <v>#REF!</v>
      </c>
      <c r="E1782" s="37" t="e">
        <f>SUMIF(#REF!,A1782,#REF!)</f>
        <v>#REF!</v>
      </c>
    </row>
    <row r="1783" spans="1:5" ht="17.100000000000001" customHeight="1" x14ac:dyDescent="0.15">
      <c r="A1783" s="36"/>
      <c r="B1783" s="37" t="e">
        <f>SUMIF(#REF!,A1783,#REF!)</f>
        <v>#REF!</v>
      </c>
      <c r="C1783" s="37" t="e">
        <f>SUMIF(#REF!,A1783,#REF!)</f>
        <v>#REF!</v>
      </c>
      <c r="D1783" s="37" t="e">
        <f>SUMIF(#REF!,A1783,#REF!)</f>
        <v>#REF!</v>
      </c>
      <c r="E1783" s="37" t="e">
        <f>SUMIF(#REF!,A1783,#REF!)</f>
        <v>#REF!</v>
      </c>
    </row>
    <row r="1784" spans="1:5" ht="17.100000000000001" customHeight="1" x14ac:dyDescent="0.15">
      <c r="A1784" s="36"/>
      <c r="B1784" s="37" t="e">
        <f>SUMIF(#REF!,A1784,#REF!)</f>
        <v>#REF!</v>
      </c>
      <c r="C1784" s="37" t="e">
        <f>SUMIF(#REF!,A1784,#REF!)</f>
        <v>#REF!</v>
      </c>
      <c r="D1784" s="37" t="e">
        <f>SUMIF(#REF!,A1784,#REF!)</f>
        <v>#REF!</v>
      </c>
      <c r="E1784" s="37" t="e">
        <f>SUMIF(#REF!,A1784,#REF!)</f>
        <v>#REF!</v>
      </c>
    </row>
    <row r="1785" spans="1:5" ht="17.100000000000001" customHeight="1" x14ac:dyDescent="0.15">
      <c r="A1785" s="36"/>
      <c r="B1785" s="37" t="e">
        <f>SUMIF(#REF!,A1785,#REF!)</f>
        <v>#REF!</v>
      </c>
      <c r="C1785" s="37" t="e">
        <f>SUMIF(#REF!,A1785,#REF!)</f>
        <v>#REF!</v>
      </c>
      <c r="D1785" s="37" t="e">
        <f>SUMIF(#REF!,A1785,#REF!)</f>
        <v>#REF!</v>
      </c>
      <c r="E1785" s="37" t="e">
        <f>SUMIF(#REF!,A1785,#REF!)</f>
        <v>#REF!</v>
      </c>
    </row>
    <row r="1786" spans="1:5" ht="17.100000000000001" customHeight="1" x14ac:dyDescent="0.15">
      <c r="A1786" s="36"/>
      <c r="B1786" s="37" t="e">
        <f>SUMIF(#REF!,A1786,#REF!)</f>
        <v>#REF!</v>
      </c>
      <c r="C1786" s="37" t="e">
        <f>SUMIF(#REF!,A1786,#REF!)</f>
        <v>#REF!</v>
      </c>
      <c r="D1786" s="37" t="e">
        <f>SUMIF(#REF!,A1786,#REF!)</f>
        <v>#REF!</v>
      </c>
      <c r="E1786" s="37" t="e">
        <f>SUMIF(#REF!,A1786,#REF!)</f>
        <v>#REF!</v>
      </c>
    </row>
    <row r="1787" spans="1:5" ht="17.100000000000001" customHeight="1" x14ac:dyDescent="0.15">
      <c r="A1787" s="36"/>
      <c r="B1787" s="37" t="e">
        <f>SUMIF(#REF!,A1787,#REF!)</f>
        <v>#REF!</v>
      </c>
      <c r="C1787" s="37" t="e">
        <f>SUMIF(#REF!,A1787,#REF!)</f>
        <v>#REF!</v>
      </c>
      <c r="D1787" s="37" t="e">
        <f>SUMIF(#REF!,A1787,#REF!)</f>
        <v>#REF!</v>
      </c>
      <c r="E1787" s="37" t="e">
        <f>SUMIF(#REF!,A1787,#REF!)</f>
        <v>#REF!</v>
      </c>
    </row>
    <row r="1788" spans="1:5" ht="17.100000000000001" customHeight="1" x14ac:dyDescent="0.15">
      <c r="A1788" s="36"/>
      <c r="B1788" s="37" t="e">
        <f>SUMIF(#REF!,A1788,#REF!)</f>
        <v>#REF!</v>
      </c>
      <c r="C1788" s="37" t="e">
        <f>SUMIF(#REF!,A1788,#REF!)</f>
        <v>#REF!</v>
      </c>
      <c r="D1788" s="37" t="e">
        <f>SUMIF(#REF!,A1788,#REF!)</f>
        <v>#REF!</v>
      </c>
      <c r="E1788" s="37" t="e">
        <f>SUMIF(#REF!,A1788,#REF!)</f>
        <v>#REF!</v>
      </c>
    </row>
    <row r="1789" spans="1:5" ht="17.100000000000001" customHeight="1" x14ac:dyDescent="0.15">
      <c r="A1789" s="36"/>
      <c r="B1789" s="37" t="e">
        <f>SUMIF(#REF!,A1789,#REF!)</f>
        <v>#REF!</v>
      </c>
      <c r="C1789" s="37" t="e">
        <f>SUMIF(#REF!,A1789,#REF!)</f>
        <v>#REF!</v>
      </c>
      <c r="D1789" s="37" t="e">
        <f>SUMIF(#REF!,A1789,#REF!)</f>
        <v>#REF!</v>
      </c>
      <c r="E1789" s="37" t="e">
        <f>SUMIF(#REF!,A1789,#REF!)</f>
        <v>#REF!</v>
      </c>
    </row>
    <row r="1790" spans="1:5" ht="17.100000000000001" customHeight="1" x14ac:dyDescent="0.15">
      <c r="A1790" s="36"/>
      <c r="B1790" s="37" t="e">
        <f>SUMIF(#REF!,A1790,#REF!)</f>
        <v>#REF!</v>
      </c>
      <c r="C1790" s="37" t="e">
        <f>SUMIF(#REF!,A1790,#REF!)</f>
        <v>#REF!</v>
      </c>
      <c r="D1790" s="37" t="e">
        <f>SUMIF(#REF!,A1790,#REF!)</f>
        <v>#REF!</v>
      </c>
      <c r="E1790" s="37" t="e">
        <f>SUMIF(#REF!,A1790,#REF!)</f>
        <v>#REF!</v>
      </c>
    </row>
    <row r="1791" spans="1:5" ht="17.100000000000001" customHeight="1" x14ac:dyDescent="0.15">
      <c r="A1791" s="36"/>
      <c r="B1791" s="37" t="e">
        <f>SUMIF(#REF!,A1791,#REF!)</f>
        <v>#REF!</v>
      </c>
      <c r="C1791" s="37" t="e">
        <f>SUMIF(#REF!,A1791,#REF!)</f>
        <v>#REF!</v>
      </c>
      <c r="D1791" s="37" t="e">
        <f>SUMIF(#REF!,A1791,#REF!)</f>
        <v>#REF!</v>
      </c>
      <c r="E1791" s="37" t="e">
        <f>SUMIF(#REF!,A1791,#REF!)</f>
        <v>#REF!</v>
      </c>
    </row>
    <row r="1792" spans="1:5" ht="17.100000000000001" customHeight="1" x14ac:dyDescent="0.15">
      <c r="A1792" s="36"/>
      <c r="B1792" s="37" t="e">
        <f>SUMIF(#REF!,A1792,#REF!)</f>
        <v>#REF!</v>
      </c>
      <c r="C1792" s="37" t="e">
        <f>SUMIF(#REF!,A1792,#REF!)</f>
        <v>#REF!</v>
      </c>
      <c r="D1792" s="37" t="e">
        <f>SUMIF(#REF!,A1792,#REF!)</f>
        <v>#REF!</v>
      </c>
      <c r="E1792" s="37" t="e">
        <f>SUMIF(#REF!,A1792,#REF!)</f>
        <v>#REF!</v>
      </c>
    </row>
    <row r="1793" spans="1:5" ht="17.100000000000001" customHeight="1" x14ac:dyDescent="0.15">
      <c r="A1793" s="36"/>
      <c r="B1793" s="37" t="e">
        <f>SUMIF(#REF!,A1793,#REF!)</f>
        <v>#REF!</v>
      </c>
      <c r="C1793" s="37" t="e">
        <f>SUMIF(#REF!,A1793,#REF!)</f>
        <v>#REF!</v>
      </c>
      <c r="D1793" s="37" t="e">
        <f>SUMIF(#REF!,A1793,#REF!)</f>
        <v>#REF!</v>
      </c>
      <c r="E1793" s="37" t="e">
        <f>SUMIF(#REF!,A1793,#REF!)</f>
        <v>#REF!</v>
      </c>
    </row>
    <row r="1794" spans="1:5" ht="17.100000000000001" customHeight="1" x14ac:dyDescent="0.15">
      <c r="A1794" s="36"/>
      <c r="B1794" s="37" t="e">
        <f>SUMIF(#REF!,A1794,#REF!)</f>
        <v>#REF!</v>
      </c>
      <c r="C1794" s="37" t="e">
        <f>SUMIF(#REF!,A1794,#REF!)</f>
        <v>#REF!</v>
      </c>
      <c r="D1794" s="37" t="e">
        <f>SUMIF(#REF!,A1794,#REF!)</f>
        <v>#REF!</v>
      </c>
      <c r="E1794" s="37" t="e">
        <f>SUMIF(#REF!,A1794,#REF!)</f>
        <v>#REF!</v>
      </c>
    </row>
    <row r="1795" spans="1:5" ht="17.100000000000001" customHeight="1" x14ac:dyDescent="0.15">
      <c r="A1795" s="36"/>
      <c r="B1795" s="37" t="e">
        <f>SUMIF(#REF!,A1795,#REF!)</f>
        <v>#REF!</v>
      </c>
      <c r="C1795" s="37" t="e">
        <f>SUMIF(#REF!,A1795,#REF!)</f>
        <v>#REF!</v>
      </c>
      <c r="D1795" s="37" t="e">
        <f>SUMIF(#REF!,A1795,#REF!)</f>
        <v>#REF!</v>
      </c>
      <c r="E1795" s="37" t="e">
        <f>SUMIF(#REF!,A1795,#REF!)</f>
        <v>#REF!</v>
      </c>
    </row>
    <row r="1796" spans="1:5" ht="17.100000000000001" customHeight="1" x14ac:dyDescent="0.15">
      <c r="A1796" s="36"/>
      <c r="B1796" s="37" t="e">
        <f>SUMIF(#REF!,A1796,#REF!)</f>
        <v>#REF!</v>
      </c>
      <c r="C1796" s="37" t="e">
        <f>SUMIF(#REF!,A1796,#REF!)</f>
        <v>#REF!</v>
      </c>
      <c r="D1796" s="37" t="e">
        <f>SUMIF(#REF!,A1796,#REF!)</f>
        <v>#REF!</v>
      </c>
      <c r="E1796" s="37" t="e">
        <f>SUMIF(#REF!,A1796,#REF!)</f>
        <v>#REF!</v>
      </c>
    </row>
    <row r="1797" spans="1:5" ht="17.100000000000001" customHeight="1" x14ac:dyDescent="0.15">
      <c r="A1797" s="36"/>
      <c r="B1797" s="37" t="e">
        <f>SUMIF(#REF!,A1797,#REF!)</f>
        <v>#REF!</v>
      </c>
      <c r="C1797" s="37" t="e">
        <f>SUMIF(#REF!,A1797,#REF!)</f>
        <v>#REF!</v>
      </c>
      <c r="D1797" s="37" t="e">
        <f>SUMIF(#REF!,A1797,#REF!)</f>
        <v>#REF!</v>
      </c>
      <c r="E1797" s="37" t="e">
        <f>SUMIF(#REF!,A1797,#REF!)</f>
        <v>#REF!</v>
      </c>
    </row>
    <row r="1798" spans="1:5" ht="17.100000000000001" customHeight="1" x14ac:dyDescent="0.15">
      <c r="A1798" s="36"/>
      <c r="B1798" s="37" t="e">
        <f>SUMIF(#REF!,A1798,#REF!)</f>
        <v>#REF!</v>
      </c>
      <c r="C1798" s="37" t="e">
        <f>SUMIF(#REF!,A1798,#REF!)</f>
        <v>#REF!</v>
      </c>
      <c r="D1798" s="37" t="e">
        <f>SUMIF(#REF!,A1798,#REF!)</f>
        <v>#REF!</v>
      </c>
      <c r="E1798" s="37" t="e">
        <f>SUMIF(#REF!,A1798,#REF!)</f>
        <v>#REF!</v>
      </c>
    </row>
    <row r="1799" spans="1:5" ht="17.100000000000001" customHeight="1" x14ac:dyDescent="0.15">
      <c r="A1799" s="36"/>
      <c r="B1799" s="37" t="e">
        <f>SUMIF(#REF!,A1799,#REF!)</f>
        <v>#REF!</v>
      </c>
      <c r="C1799" s="37" t="e">
        <f>SUMIF(#REF!,A1799,#REF!)</f>
        <v>#REF!</v>
      </c>
      <c r="D1799" s="37" t="e">
        <f>SUMIF(#REF!,A1799,#REF!)</f>
        <v>#REF!</v>
      </c>
      <c r="E1799" s="37" t="e">
        <f>SUMIF(#REF!,A1799,#REF!)</f>
        <v>#REF!</v>
      </c>
    </row>
    <row r="1800" spans="1:5" ht="17.100000000000001" customHeight="1" x14ac:dyDescent="0.15">
      <c r="A1800" s="36"/>
      <c r="B1800" s="37" t="e">
        <f>SUMIF(#REF!,A1800,#REF!)</f>
        <v>#REF!</v>
      </c>
      <c r="C1800" s="37" t="e">
        <f>SUMIF(#REF!,A1800,#REF!)</f>
        <v>#REF!</v>
      </c>
      <c r="D1800" s="37" t="e">
        <f>SUMIF(#REF!,A1800,#REF!)</f>
        <v>#REF!</v>
      </c>
      <c r="E1800" s="37" t="e">
        <f>SUMIF(#REF!,A1800,#REF!)</f>
        <v>#REF!</v>
      </c>
    </row>
    <row r="1801" spans="1:5" ht="17.100000000000001" customHeight="1" x14ac:dyDescent="0.15">
      <c r="A1801" s="36"/>
      <c r="B1801" s="37" t="e">
        <f>SUMIF(#REF!,A1801,#REF!)</f>
        <v>#REF!</v>
      </c>
      <c r="C1801" s="37" t="e">
        <f>SUMIF(#REF!,A1801,#REF!)</f>
        <v>#REF!</v>
      </c>
      <c r="D1801" s="37" t="e">
        <f>SUMIF(#REF!,A1801,#REF!)</f>
        <v>#REF!</v>
      </c>
      <c r="E1801" s="37" t="e">
        <f>SUMIF(#REF!,A1801,#REF!)</f>
        <v>#REF!</v>
      </c>
    </row>
    <row r="1802" spans="1:5" ht="17.100000000000001" customHeight="1" x14ac:dyDescent="0.15">
      <c r="A1802" s="36"/>
      <c r="B1802" s="37" t="e">
        <f>SUMIF(#REF!,A1802,#REF!)</f>
        <v>#REF!</v>
      </c>
      <c r="C1802" s="37" t="e">
        <f>SUMIF(#REF!,A1802,#REF!)</f>
        <v>#REF!</v>
      </c>
      <c r="D1802" s="37" t="e">
        <f>SUMIF(#REF!,A1802,#REF!)</f>
        <v>#REF!</v>
      </c>
      <c r="E1802" s="37" t="e">
        <f>SUMIF(#REF!,A1802,#REF!)</f>
        <v>#REF!</v>
      </c>
    </row>
    <row r="1803" spans="1:5" ht="17.100000000000001" customHeight="1" x14ac:dyDescent="0.15">
      <c r="A1803" s="36"/>
      <c r="B1803" s="37" t="e">
        <f>SUMIF(#REF!,A1803,#REF!)</f>
        <v>#REF!</v>
      </c>
      <c r="C1803" s="37" t="e">
        <f>SUMIF(#REF!,A1803,#REF!)</f>
        <v>#REF!</v>
      </c>
      <c r="D1803" s="37" t="e">
        <f>SUMIF(#REF!,A1803,#REF!)</f>
        <v>#REF!</v>
      </c>
      <c r="E1803" s="37" t="e">
        <f>SUMIF(#REF!,A1803,#REF!)</f>
        <v>#REF!</v>
      </c>
    </row>
    <row r="1804" spans="1:5" ht="17.100000000000001" customHeight="1" x14ac:dyDescent="0.15">
      <c r="A1804" s="36"/>
      <c r="B1804" s="37" t="e">
        <f>SUMIF(#REF!,A1804,#REF!)</f>
        <v>#REF!</v>
      </c>
      <c r="C1804" s="37" t="e">
        <f>SUMIF(#REF!,A1804,#REF!)</f>
        <v>#REF!</v>
      </c>
      <c r="D1804" s="37" t="e">
        <f>SUMIF(#REF!,A1804,#REF!)</f>
        <v>#REF!</v>
      </c>
      <c r="E1804" s="37" t="e">
        <f>SUMIF(#REF!,A1804,#REF!)</f>
        <v>#REF!</v>
      </c>
    </row>
    <row r="1805" spans="1:5" ht="17.100000000000001" customHeight="1" x14ac:dyDescent="0.15">
      <c r="A1805" s="36"/>
      <c r="B1805" s="37" t="e">
        <f>SUMIF(#REF!,A1805,#REF!)</f>
        <v>#REF!</v>
      </c>
      <c r="C1805" s="37" t="e">
        <f>SUMIF(#REF!,A1805,#REF!)</f>
        <v>#REF!</v>
      </c>
      <c r="D1805" s="37" t="e">
        <f>SUMIF(#REF!,A1805,#REF!)</f>
        <v>#REF!</v>
      </c>
      <c r="E1805" s="37" t="e">
        <f>SUMIF(#REF!,A1805,#REF!)</f>
        <v>#REF!</v>
      </c>
    </row>
    <row r="1806" spans="1:5" ht="17.100000000000001" customHeight="1" x14ac:dyDescent="0.15">
      <c r="A1806" s="36"/>
      <c r="B1806" s="37" t="e">
        <f>SUMIF(#REF!,A1806,#REF!)</f>
        <v>#REF!</v>
      </c>
      <c r="C1806" s="37" t="e">
        <f>SUMIF(#REF!,A1806,#REF!)</f>
        <v>#REF!</v>
      </c>
      <c r="D1806" s="37" t="e">
        <f>SUMIF(#REF!,A1806,#REF!)</f>
        <v>#REF!</v>
      </c>
      <c r="E1806" s="37" t="e">
        <f>SUMIF(#REF!,A1806,#REF!)</f>
        <v>#REF!</v>
      </c>
    </row>
    <row r="1807" spans="1:5" ht="17.100000000000001" customHeight="1" x14ac:dyDescent="0.15">
      <c r="A1807" s="36"/>
      <c r="B1807" s="37" t="e">
        <f>SUMIF(#REF!,A1807,#REF!)</f>
        <v>#REF!</v>
      </c>
      <c r="C1807" s="37" t="e">
        <f>SUMIF(#REF!,A1807,#REF!)</f>
        <v>#REF!</v>
      </c>
      <c r="D1807" s="37" t="e">
        <f>SUMIF(#REF!,A1807,#REF!)</f>
        <v>#REF!</v>
      </c>
      <c r="E1807" s="37" t="e">
        <f>SUMIF(#REF!,A1807,#REF!)</f>
        <v>#REF!</v>
      </c>
    </row>
    <row r="1808" spans="1:5" ht="17.100000000000001" customHeight="1" x14ac:dyDescent="0.15">
      <c r="A1808" s="36"/>
      <c r="B1808" s="37" t="e">
        <f>SUMIF(#REF!,A1808,#REF!)</f>
        <v>#REF!</v>
      </c>
      <c r="C1808" s="37" t="e">
        <f>SUMIF(#REF!,A1808,#REF!)</f>
        <v>#REF!</v>
      </c>
      <c r="D1808" s="37" t="e">
        <f>SUMIF(#REF!,A1808,#REF!)</f>
        <v>#REF!</v>
      </c>
      <c r="E1808" s="37" t="e">
        <f>SUMIF(#REF!,A1808,#REF!)</f>
        <v>#REF!</v>
      </c>
    </row>
    <row r="1809" spans="1:5" ht="17.100000000000001" customHeight="1" x14ac:dyDescent="0.15">
      <c r="A1809" s="36"/>
      <c r="B1809" s="37" t="e">
        <f>SUMIF(#REF!,A1809,#REF!)</f>
        <v>#REF!</v>
      </c>
      <c r="C1809" s="37" t="e">
        <f>SUMIF(#REF!,A1809,#REF!)</f>
        <v>#REF!</v>
      </c>
      <c r="D1809" s="37" t="e">
        <f>SUMIF(#REF!,A1809,#REF!)</f>
        <v>#REF!</v>
      </c>
      <c r="E1809" s="37" t="e">
        <f>SUMIF(#REF!,A1809,#REF!)</f>
        <v>#REF!</v>
      </c>
    </row>
    <row r="1810" spans="1:5" ht="17.100000000000001" customHeight="1" x14ac:dyDescent="0.15">
      <c r="A1810" s="36"/>
      <c r="B1810" s="37" t="e">
        <f>SUMIF(#REF!,A1810,#REF!)</f>
        <v>#REF!</v>
      </c>
      <c r="C1810" s="37" t="e">
        <f>SUMIF(#REF!,A1810,#REF!)</f>
        <v>#REF!</v>
      </c>
      <c r="D1810" s="37" t="e">
        <f>SUMIF(#REF!,A1810,#REF!)</f>
        <v>#REF!</v>
      </c>
      <c r="E1810" s="37" t="e">
        <f>SUMIF(#REF!,A1810,#REF!)</f>
        <v>#REF!</v>
      </c>
    </row>
    <row r="1811" spans="1:5" ht="17.100000000000001" customHeight="1" x14ac:dyDescent="0.15">
      <c r="A1811" s="36"/>
      <c r="B1811" s="37" t="e">
        <f>SUMIF(#REF!,A1811,#REF!)</f>
        <v>#REF!</v>
      </c>
      <c r="C1811" s="37" t="e">
        <f>SUMIF(#REF!,A1811,#REF!)</f>
        <v>#REF!</v>
      </c>
      <c r="D1811" s="37" t="e">
        <f>SUMIF(#REF!,A1811,#REF!)</f>
        <v>#REF!</v>
      </c>
      <c r="E1811" s="37" t="e">
        <f>SUMIF(#REF!,A1811,#REF!)</f>
        <v>#REF!</v>
      </c>
    </row>
    <row r="1812" spans="1:5" ht="17.100000000000001" customHeight="1" x14ac:dyDescent="0.15">
      <c r="A1812" s="36"/>
      <c r="B1812" s="37" t="e">
        <f>SUMIF(#REF!,A1812,#REF!)</f>
        <v>#REF!</v>
      </c>
      <c r="C1812" s="37" t="e">
        <f>SUMIF(#REF!,A1812,#REF!)</f>
        <v>#REF!</v>
      </c>
      <c r="D1812" s="37" t="e">
        <f>SUMIF(#REF!,A1812,#REF!)</f>
        <v>#REF!</v>
      </c>
      <c r="E1812" s="37" t="e">
        <f>SUMIF(#REF!,A1812,#REF!)</f>
        <v>#REF!</v>
      </c>
    </row>
    <row r="1813" spans="1:5" ht="17.100000000000001" customHeight="1" x14ac:dyDescent="0.15">
      <c r="A1813" s="36"/>
      <c r="B1813" s="37" t="e">
        <f>SUMIF(#REF!,A1813,#REF!)</f>
        <v>#REF!</v>
      </c>
      <c r="C1813" s="37" t="e">
        <f>SUMIF(#REF!,A1813,#REF!)</f>
        <v>#REF!</v>
      </c>
      <c r="D1813" s="37" t="e">
        <f>SUMIF(#REF!,A1813,#REF!)</f>
        <v>#REF!</v>
      </c>
      <c r="E1813" s="37" t="e">
        <f>SUMIF(#REF!,A1813,#REF!)</f>
        <v>#REF!</v>
      </c>
    </row>
    <row r="1814" spans="1:5" ht="17.100000000000001" customHeight="1" x14ac:dyDescent="0.15">
      <c r="A1814" s="36"/>
      <c r="B1814" s="37" t="e">
        <f>SUMIF(#REF!,A1814,#REF!)</f>
        <v>#REF!</v>
      </c>
      <c r="C1814" s="37" t="e">
        <f>SUMIF(#REF!,A1814,#REF!)</f>
        <v>#REF!</v>
      </c>
      <c r="D1814" s="37" t="e">
        <f>SUMIF(#REF!,A1814,#REF!)</f>
        <v>#REF!</v>
      </c>
      <c r="E1814" s="37" t="e">
        <f>SUMIF(#REF!,A1814,#REF!)</f>
        <v>#REF!</v>
      </c>
    </row>
    <row r="1815" spans="1:5" ht="17.100000000000001" customHeight="1" x14ac:dyDescent="0.15">
      <c r="A1815" s="36"/>
      <c r="B1815" s="37" t="e">
        <f>SUMIF(#REF!,A1815,#REF!)</f>
        <v>#REF!</v>
      </c>
      <c r="C1815" s="37" t="e">
        <f>SUMIF(#REF!,A1815,#REF!)</f>
        <v>#REF!</v>
      </c>
      <c r="D1815" s="37" t="e">
        <f>SUMIF(#REF!,A1815,#REF!)</f>
        <v>#REF!</v>
      </c>
      <c r="E1815" s="37" t="e">
        <f>SUMIF(#REF!,A1815,#REF!)</f>
        <v>#REF!</v>
      </c>
    </row>
    <row r="1816" spans="1:5" ht="17.100000000000001" customHeight="1" x14ac:dyDescent="0.15">
      <c r="A1816" s="36"/>
      <c r="B1816" s="37" t="e">
        <f>SUMIF(#REF!,A1816,#REF!)</f>
        <v>#REF!</v>
      </c>
      <c r="C1816" s="37" t="e">
        <f>SUMIF(#REF!,A1816,#REF!)</f>
        <v>#REF!</v>
      </c>
      <c r="D1816" s="37" t="e">
        <f>SUMIF(#REF!,A1816,#REF!)</f>
        <v>#REF!</v>
      </c>
      <c r="E1816" s="37" t="e">
        <f>SUMIF(#REF!,A1816,#REF!)</f>
        <v>#REF!</v>
      </c>
    </row>
    <row r="1817" spans="1:5" ht="17.100000000000001" customHeight="1" x14ac:dyDescent="0.15">
      <c r="A1817" s="36"/>
      <c r="B1817" s="37" t="e">
        <f>SUMIF(#REF!,A1817,#REF!)</f>
        <v>#REF!</v>
      </c>
      <c r="C1817" s="37" t="e">
        <f>SUMIF(#REF!,A1817,#REF!)</f>
        <v>#REF!</v>
      </c>
      <c r="D1817" s="37" t="e">
        <f>SUMIF(#REF!,A1817,#REF!)</f>
        <v>#REF!</v>
      </c>
      <c r="E1817" s="37" t="e">
        <f>SUMIF(#REF!,A1817,#REF!)</f>
        <v>#REF!</v>
      </c>
    </row>
    <row r="1818" spans="1:5" ht="17.100000000000001" customHeight="1" x14ac:dyDescent="0.15">
      <c r="A1818" s="36"/>
      <c r="B1818" s="37" t="e">
        <f>SUMIF(#REF!,A1818,#REF!)</f>
        <v>#REF!</v>
      </c>
      <c r="C1818" s="37" t="e">
        <f>SUMIF(#REF!,A1818,#REF!)</f>
        <v>#REF!</v>
      </c>
      <c r="D1818" s="37" t="e">
        <f>SUMIF(#REF!,A1818,#REF!)</f>
        <v>#REF!</v>
      </c>
      <c r="E1818" s="37" t="e">
        <f>SUMIF(#REF!,A1818,#REF!)</f>
        <v>#REF!</v>
      </c>
    </row>
    <row r="1819" spans="1:5" ht="17.100000000000001" customHeight="1" x14ac:dyDescent="0.15">
      <c r="A1819" s="36"/>
      <c r="B1819" s="37" t="e">
        <f>SUMIF(#REF!,A1819,#REF!)</f>
        <v>#REF!</v>
      </c>
      <c r="C1819" s="37" t="e">
        <f>SUMIF(#REF!,A1819,#REF!)</f>
        <v>#REF!</v>
      </c>
      <c r="D1819" s="37" t="e">
        <f>SUMIF(#REF!,A1819,#REF!)</f>
        <v>#REF!</v>
      </c>
      <c r="E1819" s="37" t="e">
        <f>SUMIF(#REF!,A1819,#REF!)</f>
        <v>#REF!</v>
      </c>
    </row>
    <row r="1820" spans="1:5" ht="17.100000000000001" customHeight="1" x14ac:dyDescent="0.15">
      <c r="A1820" s="36"/>
      <c r="B1820" s="37" t="e">
        <f>SUMIF(#REF!,A1820,#REF!)</f>
        <v>#REF!</v>
      </c>
      <c r="C1820" s="37" t="e">
        <f>SUMIF(#REF!,A1820,#REF!)</f>
        <v>#REF!</v>
      </c>
      <c r="D1820" s="37" t="e">
        <f>SUMIF(#REF!,A1820,#REF!)</f>
        <v>#REF!</v>
      </c>
      <c r="E1820" s="37" t="e">
        <f>SUMIF(#REF!,A1820,#REF!)</f>
        <v>#REF!</v>
      </c>
    </row>
    <row r="1821" spans="1:5" ht="17.100000000000001" customHeight="1" x14ac:dyDescent="0.15">
      <c r="A1821" s="36"/>
      <c r="B1821" s="37" t="e">
        <f>SUMIF(#REF!,A1821,#REF!)</f>
        <v>#REF!</v>
      </c>
      <c r="C1821" s="37" t="e">
        <f>SUMIF(#REF!,A1821,#REF!)</f>
        <v>#REF!</v>
      </c>
      <c r="D1821" s="37" t="e">
        <f>SUMIF(#REF!,A1821,#REF!)</f>
        <v>#REF!</v>
      </c>
      <c r="E1821" s="37" t="e">
        <f>SUMIF(#REF!,A1821,#REF!)</f>
        <v>#REF!</v>
      </c>
    </row>
    <row r="1822" spans="1:5" ht="17.100000000000001" customHeight="1" x14ac:dyDescent="0.15">
      <c r="A1822" s="36"/>
      <c r="B1822" s="37" t="e">
        <f>SUMIF(#REF!,A1822,#REF!)</f>
        <v>#REF!</v>
      </c>
      <c r="C1822" s="37" t="e">
        <f>SUMIF(#REF!,A1822,#REF!)</f>
        <v>#REF!</v>
      </c>
      <c r="D1822" s="37" t="e">
        <f>SUMIF(#REF!,A1822,#REF!)</f>
        <v>#REF!</v>
      </c>
      <c r="E1822" s="37" t="e">
        <f>SUMIF(#REF!,A1822,#REF!)</f>
        <v>#REF!</v>
      </c>
    </row>
    <row r="1823" spans="1:5" ht="17.100000000000001" customHeight="1" x14ac:dyDescent="0.15">
      <c r="A1823" s="36"/>
      <c r="B1823" s="37" t="e">
        <f>SUMIF(#REF!,A1823,#REF!)</f>
        <v>#REF!</v>
      </c>
      <c r="C1823" s="37" t="e">
        <f>SUMIF(#REF!,A1823,#REF!)</f>
        <v>#REF!</v>
      </c>
      <c r="D1823" s="37" t="e">
        <f>SUMIF(#REF!,A1823,#REF!)</f>
        <v>#REF!</v>
      </c>
      <c r="E1823" s="37" t="e">
        <f>SUMIF(#REF!,A1823,#REF!)</f>
        <v>#REF!</v>
      </c>
    </row>
    <row r="1824" spans="1:5" ht="17.100000000000001" customHeight="1" x14ac:dyDescent="0.15">
      <c r="A1824" s="36"/>
      <c r="B1824" s="37" t="e">
        <f>SUMIF(#REF!,A1824,#REF!)</f>
        <v>#REF!</v>
      </c>
      <c r="C1824" s="37" t="e">
        <f>SUMIF(#REF!,A1824,#REF!)</f>
        <v>#REF!</v>
      </c>
      <c r="D1824" s="37" t="e">
        <f>SUMIF(#REF!,A1824,#REF!)</f>
        <v>#REF!</v>
      </c>
      <c r="E1824" s="37" t="e">
        <f>SUMIF(#REF!,A1824,#REF!)</f>
        <v>#REF!</v>
      </c>
    </row>
    <row r="1825" spans="1:5" ht="17.100000000000001" customHeight="1" x14ac:dyDescent="0.15">
      <c r="A1825" s="36"/>
      <c r="B1825" s="37" t="e">
        <f>SUMIF(#REF!,A1825,#REF!)</f>
        <v>#REF!</v>
      </c>
      <c r="C1825" s="37" t="e">
        <f>SUMIF(#REF!,A1825,#REF!)</f>
        <v>#REF!</v>
      </c>
      <c r="D1825" s="37" t="e">
        <f>SUMIF(#REF!,A1825,#REF!)</f>
        <v>#REF!</v>
      </c>
      <c r="E1825" s="37" t="e">
        <f>SUMIF(#REF!,A1825,#REF!)</f>
        <v>#REF!</v>
      </c>
    </row>
    <row r="1826" spans="1:5" ht="17.100000000000001" customHeight="1" x14ac:dyDescent="0.15">
      <c r="A1826" s="36"/>
      <c r="B1826" s="37" t="e">
        <f>SUMIF(#REF!,A1826,#REF!)</f>
        <v>#REF!</v>
      </c>
      <c r="C1826" s="37" t="e">
        <f>SUMIF(#REF!,A1826,#REF!)</f>
        <v>#REF!</v>
      </c>
      <c r="D1826" s="37" t="e">
        <f>SUMIF(#REF!,A1826,#REF!)</f>
        <v>#REF!</v>
      </c>
      <c r="E1826" s="37" t="e">
        <f>SUMIF(#REF!,A1826,#REF!)</f>
        <v>#REF!</v>
      </c>
    </row>
    <row r="1827" spans="1:5" ht="17.100000000000001" customHeight="1" x14ac:dyDescent="0.15">
      <c r="A1827" s="36"/>
      <c r="B1827" s="37" t="e">
        <f>SUMIF(#REF!,A1827,#REF!)</f>
        <v>#REF!</v>
      </c>
      <c r="C1827" s="37" t="e">
        <f>SUMIF(#REF!,A1827,#REF!)</f>
        <v>#REF!</v>
      </c>
      <c r="D1827" s="37" t="e">
        <f>SUMIF(#REF!,A1827,#REF!)</f>
        <v>#REF!</v>
      </c>
      <c r="E1827" s="37" t="e">
        <f>SUMIF(#REF!,A1827,#REF!)</f>
        <v>#REF!</v>
      </c>
    </row>
    <row r="1828" spans="1:5" ht="17.100000000000001" customHeight="1" x14ac:dyDescent="0.15">
      <c r="A1828" s="36"/>
      <c r="B1828" s="37" t="e">
        <f>SUMIF(#REF!,A1828,#REF!)</f>
        <v>#REF!</v>
      </c>
      <c r="C1828" s="37" t="e">
        <f>SUMIF(#REF!,A1828,#REF!)</f>
        <v>#REF!</v>
      </c>
      <c r="D1828" s="37" t="e">
        <f>SUMIF(#REF!,A1828,#REF!)</f>
        <v>#REF!</v>
      </c>
      <c r="E1828" s="37" t="e">
        <f>SUMIF(#REF!,A1828,#REF!)</f>
        <v>#REF!</v>
      </c>
    </row>
    <row r="1829" spans="1:5" ht="17.100000000000001" customHeight="1" x14ac:dyDescent="0.15">
      <c r="A1829" s="36"/>
      <c r="B1829" s="37" t="e">
        <f>SUMIF(#REF!,A1829,#REF!)</f>
        <v>#REF!</v>
      </c>
      <c r="C1829" s="37" t="e">
        <f>SUMIF(#REF!,A1829,#REF!)</f>
        <v>#REF!</v>
      </c>
      <c r="D1829" s="37" t="e">
        <f>SUMIF(#REF!,A1829,#REF!)</f>
        <v>#REF!</v>
      </c>
      <c r="E1829" s="37" t="e">
        <f>SUMIF(#REF!,A1829,#REF!)</f>
        <v>#REF!</v>
      </c>
    </row>
    <row r="1830" spans="1:5" ht="17.100000000000001" customHeight="1" x14ac:dyDescent="0.15">
      <c r="A1830" s="36"/>
      <c r="B1830" s="37" t="e">
        <f>SUMIF(#REF!,A1830,#REF!)</f>
        <v>#REF!</v>
      </c>
      <c r="C1830" s="37" t="e">
        <f>SUMIF(#REF!,A1830,#REF!)</f>
        <v>#REF!</v>
      </c>
      <c r="D1830" s="37" t="e">
        <f>SUMIF(#REF!,A1830,#REF!)</f>
        <v>#REF!</v>
      </c>
      <c r="E1830" s="37" t="e">
        <f>SUMIF(#REF!,A1830,#REF!)</f>
        <v>#REF!</v>
      </c>
    </row>
    <row r="1831" spans="1:5" ht="17.100000000000001" customHeight="1" x14ac:dyDescent="0.15">
      <c r="A1831" s="36"/>
      <c r="B1831" s="37" t="e">
        <f>SUMIF(#REF!,A1831,#REF!)</f>
        <v>#REF!</v>
      </c>
      <c r="C1831" s="37" t="e">
        <f>SUMIF(#REF!,A1831,#REF!)</f>
        <v>#REF!</v>
      </c>
      <c r="D1831" s="37" t="e">
        <f>SUMIF(#REF!,A1831,#REF!)</f>
        <v>#REF!</v>
      </c>
      <c r="E1831" s="37" t="e">
        <f>SUMIF(#REF!,A1831,#REF!)</f>
        <v>#REF!</v>
      </c>
    </row>
    <row r="1832" spans="1:5" ht="17.100000000000001" customHeight="1" x14ac:dyDescent="0.15">
      <c r="A1832" s="36"/>
      <c r="B1832" s="37" t="e">
        <f>SUMIF(#REF!,A1832,#REF!)</f>
        <v>#REF!</v>
      </c>
      <c r="C1832" s="37" t="e">
        <f>SUMIF(#REF!,A1832,#REF!)</f>
        <v>#REF!</v>
      </c>
      <c r="D1832" s="37" t="e">
        <f>SUMIF(#REF!,A1832,#REF!)</f>
        <v>#REF!</v>
      </c>
      <c r="E1832" s="37" t="e">
        <f>SUMIF(#REF!,A1832,#REF!)</f>
        <v>#REF!</v>
      </c>
    </row>
    <row r="1833" spans="1:5" ht="17.100000000000001" customHeight="1" x14ac:dyDescent="0.15">
      <c r="A1833" s="36"/>
      <c r="B1833" s="37" t="e">
        <f>SUMIF(#REF!,A1833,#REF!)</f>
        <v>#REF!</v>
      </c>
      <c r="C1833" s="37" t="e">
        <f>SUMIF(#REF!,A1833,#REF!)</f>
        <v>#REF!</v>
      </c>
      <c r="D1833" s="37" t="e">
        <f>SUMIF(#REF!,A1833,#REF!)</f>
        <v>#REF!</v>
      </c>
      <c r="E1833" s="37" t="e">
        <f>SUMIF(#REF!,A1833,#REF!)</f>
        <v>#REF!</v>
      </c>
    </row>
    <row r="1834" spans="1:5" ht="17.100000000000001" customHeight="1" x14ac:dyDescent="0.15">
      <c r="A1834" s="36"/>
      <c r="B1834" s="37" t="e">
        <f>SUMIF(#REF!,A1834,#REF!)</f>
        <v>#REF!</v>
      </c>
      <c r="C1834" s="37" t="e">
        <f>SUMIF(#REF!,A1834,#REF!)</f>
        <v>#REF!</v>
      </c>
      <c r="D1834" s="37" t="e">
        <f>SUMIF(#REF!,A1834,#REF!)</f>
        <v>#REF!</v>
      </c>
      <c r="E1834" s="37" t="e">
        <f>SUMIF(#REF!,A1834,#REF!)</f>
        <v>#REF!</v>
      </c>
    </row>
    <row r="1835" spans="1:5" ht="17.100000000000001" customHeight="1" x14ac:dyDescent="0.15">
      <c r="A1835" s="36"/>
      <c r="B1835" s="37" t="e">
        <f>SUMIF(#REF!,A1835,#REF!)</f>
        <v>#REF!</v>
      </c>
      <c r="C1835" s="37" t="e">
        <f>SUMIF(#REF!,A1835,#REF!)</f>
        <v>#REF!</v>
      </c>
      <c r="D1835" s="37" t="e">
        <f>SUMIF(#REF!,A1835,#REF!)</f>
        <v>#REF!</v>
      </c>
      <c r="E1835" s="37" t="e">
        <f>SUMIF(#REF!,A1835,#REF!)</f>
        <v>#REF!</v>
      </c>
    </row>
    <row r="1836" spans="1:5" ht="17.100000000000001" customHeight="1" x14ac:dyDescent="0.15">
      <c r="A1836" s="36"/>
      <c r="B1836" s="37" t="e">
        <f>SUMIF(#REF!,A1836,#REF!)</f>
        <v>#REF!</v>
      </c>
      <c r="C1836" s="37" t="e">
        <f>SUMIF(#REF!,A1836,#REF!)</f>
        <v>#REF!</v>
      </c>
      <c r="D1836" s="37" t="e">
        <f>SUMIF(#REF!,A1836,#REF!)</f>
        <v>#REF!</v>
      </c>
      <c r="E1836" s="37" t="e">
        <f>SUMIF(#REF!,A1836,#REF!)</f>
        <v>#REF!</v>
      </c>
    </row>
    <row r="1837" spans="1:5" ht="17.100000000000001" customHeight="1" x14ac:dyDescent="0.15">
      <c r="A1837" s="36"/>
      <c r="B1837" s="37" t="e">
        <f>SUMIF(#REF!,A1837,#REF!)</f>
        <v>#REF!</v>
      </c>
      <c r="C1837" s="37" t="e">
        <f>SUMIF(#REF!,A1837,#REF!)</f>
        <v>#REF!</v>
      </c>
      <c r="D1837" s="37" t="e">
        <f>SUMIF(#REF!,A1837,#REF!)</f>
        <v>#REF!</v>
      </c>
      <c r="E1837" s="37" t="e">
        <f>SUMIF(#REF!,A1837,#REF!)</f>
        <v>#REF!</v>
      </c>
    </row>
    <row r="1838" spans="1:5" ht="17.100000000000001" customHeight="1" x14ac:dyDescent="0.15">
      <c r="A1838" s="36"/>
      <c r="B1838" s="37" t="e">
        <f>SUMIF(#REF!,A1838,#REF!)</f>
        <v>#REF!</v>
      </c>
      <c r="C1838" s="37" t="e">
        <f>SUMIF(#REF!,A1838,#REF!)</f>
        <v>#REF!</v>
      </c>
      <c r="D1838" s="37" t="e">
        <f>SUMIF(#REF!,A1838,#REF!)</f>
        <v>#REF!</v>
      </c>
      <c r="E1838" s="37" t="e">
        <f>SUMIF(#REF!,A1838,#REF!)</f>
        <v>#REF!</v>
      </c>
    </row>
    <row r="1839" spans="1:5" ht="17.100000000000001" customHeight="1" x14ac:dyDescent="0.15">
      <c r="A1839" s="36"/>
      <c r="B1839" s="37" t="e">
        <f>SUMIF(#REF!,A1839,#REF!)</f>
        <v>#REF!</v>
      </c>
      <c r="C1839" s="37" t="e">
        <f>SUMIF(#REF!,A1839,#REF!)</f>
        <v>#REF!</v>
      </c>
      <c r="D1839" s="37" t="e">
        <f>SUMIF(#REF!,A1839,#REF!)</f>
        <v>#REF!</v>
      </c>
      <c r="E1839" s="37" t="e">
        <f>SUMIF(#REF!,A1839,#REF!)</f>
        <v>#REF!</v>
      </c>
    </row>
    <row r="1840" spans="1:5" ht="17.100000000000001" customHeight="1" x14ac:dyDescent="0.15">
      <c r="A1840" s="36"/>
      <c r="B1840" s="37" t="e">
        <f>SUMIF(#REF!,A1840,#REF!)</f>
        <v>#REF!</v>
      </c>
      <c r="C1840" s="37" t="e">
        <f>SUMIF(#REF!,A1840,#REF!)</f>
        <v>#REF!</v>
      </c>
      <c r="D1840" s="37" t="e">
        <f>SUMIF(#REF!,A1840,#REF!)</f>
        <v>#REF!</v>
      </c>
      <c r="E1840" s="37" t="e">
        <f>SUMIF(#REF!,A1840,#REF!)</f>
        <v>#REF!</v>
      </c>
    </row>
    <row r="1841" spans="1:5" ht="17.100000000000001" customHeight="1" x14ac:dyDescent="0.15">
      <c r="A1841" s="36"/>
      <c r="B1841" s="37" t="e">
        <f>SUMIF(#REF!,A1841,#REF!)</f>
        <v>#REF!</v>
      </c>
      <c r="C1841" s="37" t="e">
        <f>SUMIF(#REF!,A1841,#REF!)</f>
        <v>#REF!</v>
      </c>
      <c r="D1841" s="37" t="e">
        <f>SUMIF(#REF!,A1841,#REF!)</f>
        <v>#REF!</v>
      </c>
      <c r="E1841" s="37" t="e">
        <f>SUMIF(#REF!,A1841,#REF!)</f>
        <v>#REF!</v>
      </c>
    </row>
    <row r="1842" spans="1:5" ht="17.100000000000001" customHeight="1" x14ac:dyDescent="0.15">
      <c r="A1842" s="36"/>
      <c r="B1842" s="37" t="e">
        <f>SUMIF(#REF!,A1842,#REF!)</f>
        <v>#REF!</v>
      </c>
      <c r="C1842" s="37" t="e">
        <f>SUMIF(#REF!,A1842,#REF!)</f>
        <v>#REF!</v>
      </c>
      <c r="D1842" s="37" t="e">
        <f>SUMIF(#REF!,A1842,#REF!)</f>
        <v>#REF!</v>
      </c>
      <c r="E1842" s="37" t="e">
        <f>SUMIF(#REF!,A1842,#REF!)</f>
        <v>#REF!</v>
      </c>
    </row>
    <row r="1843" spans="1:5" ht="17.100000000000001" customHeight="1" x14ac:dyDescent="0.15">
      <c r="A1843" s="36"/>
      <c r="B1843" s="37" t="e">
        <f>SUMIF(#REF!,A1843,#REF!)</f>
        <v>#REF!</v>
      </c>
      <c r="C1843" s="37" t="e">
        <f>SUMIF(#REF!,A1843,#REF!)</f>
        <v>#REF!</v>
      </c>
      <c r="D1843" s="37" t="e">
        <f>SUMIF(#REF!,A1843,#REF!)</f>
        <v>#REF!</v>
      </c>
      <c r="E1843" s="37" t="e">
        <f>SUMIF(#REF!,A1843,#REF!)</f>
        <v>#REF!</v>
      </c>
    </row>
    <row r="1844" spans="1:5" ht="17.100000000000001" customHeight="1" x14ac:dyDescent="0.15">
      <c r="A1844" s="36"/>
      <c r="B1844" s="37" t="e">
        <f>SUMIF(#REF!,A1844,#REF!)</f>
        <v>#REF!</v>
      </c>
      <c r="C1844" s="37" t="e">
        <f>SUMIF(#REF!,A1844,#REF!)</f>
        <v>#REF!</v>
      </c>
      <c r="D1844" s="37" t="e">
        <f>SUMIF(#REF!,A1844,#REF!)</f>
        <v>#REF!</v>
      </c>
      <c r="E1844" s="37" t="e">
        <f>SUMIF(#REF!,A1844,#REF!)</f>
        <v>#REF!</v>
      </c>
    </row>
    <row r="1845" spans="1:5" ht="17.100000000000001" customHeight="1" x14ac:dyDescent="0.15">
      <c r="A1845" s="36"/>
      <c r="B1845" s="37" t="e">
        <f>SUMIF(#REF!,A1845,#REF!)</f>
        <v>#REF!</v>
      </c>
      <c r="C1845" s="37" t="e">
        <f>SUMIF(#REF!,A1845,#REF!)</f>
        <v>#REF!</v>
      </c>
      <c r="D1845" s="37" t="e">
        <f>SUMIF(#REF!,A1845,#REF!)</f>
        <v>#REF!</v>
      </c>
      <c r="E1845" s="37" t="e">
        <f>SUMIF(#REF!,A1845,#REF!)</f>
        <v>#REF!</v>
      </c>
    </row>
    <row r="1846" spans="1:5" ht="17.100000000000001" customHeight="1" x14ac:dyDescent="0.15">
      <c r="A1846" s="36"/>
      <c r="B1846" s="37" t="e">
        <f>SUMIF(#REF!,A1846,#REF!)</f>
        <v>#REF!</v>
      </c>
      <c r="C1846" s="37" t="e">
        <f>SUMIF(#REF!,A1846,#REF!)</f>
        <v>#REF!</v>
      </c>
      <c r="D1846" s="37" t="e">
        <f>SUMIF(#REF!,A1846,#REF!)</f>
        <v>#REF!</v>
      </c>
      <c r="E1846" s="37" t="e">
        <f>SUMIF(#REF!,A1846,#REF!)</f>
        <v>#REF!</v>
      </c>
    </row>
    <row r="1847" spans="1:5" ht="17.100000000000001" customHeight="1" x14ac:dyDescent="0.15">
      <c r="A1847" s="36"/>
      <c r="B1847" s="37" t="e">
        <f>SUMIF(#REF!,A1847,#REF!)</f>
        <v>#REF!</v>
      </c>
      <c r="C1847" s="37" t="e">
        <f>SUMIF(#REF!,A1847,#REF!)</f>
        <v>#REF!</v>
      </c>
      <c r="D1847" s="37" t="e">
        <f>SUMIF(#REF!,A1847,#REF!)</f>
        <v>#REF!</v>
      </c>
      <c r="E1847" s="37" t="e">
        <f>SUMIF(#REF!,A1847,#REF!)</f>
        <v>#REF!</v>
      </c>
    </row>
    <row r="1848" spans="1:5" ht="17.100000000000001" customHeight="1" x14ac:dyDescent="0.15">
      <c r="A1848" s="36"/>
      <c r="B1848" s="37" t="e">
        <f>SUMIF(#REF!,A1848,#REF!)</f>
        <v>#REF!</v>
      </c>
      <c r="C1848" s="37" t="e">
        <f>SUMIF(#REF!,A1848,#REF!)</f>
        <v>#REF!</v>
      </c>
      <c r="D1848" s="37" t="e">
        <f>SUMIF(#REF!,A1848,#REF!)</f>
        <v>#REF!</v>
      </c>
      <c r="E1848" s="37" t="e">
        <f>SUMIF(#REF!,A1848,#REF!)</f>
        <v>#REF!</v>
      </c>
    </row>
    <row r="1849" spans="1:5" ht="17.100000000000001" customHeight="1" x14ac:dyDescent="0.15">
      <c r="A1849" s="36"/>
      <c r="B1849" s="37" t="e">
        <f>SUMIF(#REF!,A1849,#REF!)</f>
        <v>#REF!</v>
      </c>
      <c r="C1849" s="37" t="e">
        <f>SUMIF(#REF!,A1849,#REF!)</f>
        <v>#REF!</v>
      </c>
      <c r="D1849" s="37" t="e">
        <f>SUMIF(#REF!,A1849,#REF!)</f>
        <v>#REF!</v>
      </c>
      <c r="E1849" s="37" t="e">
        <f>SUMIF(#REF!,A1849,#REF!)</f>
        <v>#REF!</v>
      </c>
    </row>
    <row r="1850" spans="1:5" ht="17.100000000000001" customHeight="1" x14ac:dyDescent="0.15">
      <c r="A1850" s="36"/>
      <c r="B1850" s="37" t="e">
        <f>SUMIF(#REF!,A1850,#REF!)</f>
        <v>#REF!</v>
      </c>
      <c r="C1850" s="37" t="e">
        <f>SUMIF(#REF!,A1850,#REF!)</f>
        <v>#REF!</v>
      </c>
      <c r="D1850" s="37" t="e">
        <f>SUMIF(#REF!,A1850,#REF!)</f>
        <v>#REF!</v>
      </c>
      <c r="E1850" s="37" t="e">
        <f>SUMIF(#REF!,A1850,#REF!)</f>
        <v>#REF!</v>
      </c>
    </row>
    <row r="1851" spans="1:5" ht="17.100000000000001" customHeight="1" x14ac:dyDescent="0.15">
      <c r="A1851" s="36"/>
      <c r="B1851" s="37" t="e">
        <f>SUMIF(#REF!,A1851,#REF!)</f>
        <v>#REF!</v>
      </c>
      <c r="C1851" s="37" t="e">
        <f>SUMIF(#REF!,A1851,#REF!)</f>
        <v>#REF!</v>
      </c>
      <c r="D1851" s="37" t="e">
        <f>SUMIF(#REF!,A1851,#REF!)</f>
        <v>#REF!</v>
      </c>
      <c r="E1851" s="37" t="e">
        <f>SUMIF(#REF!,A1851,#REF!)</f>
        <v>#REF!</v>
      </c>
    </row>
    <row r="1852" spans="1:5" ht="17.100000000000001" customHeight="1" x14ac:dyDescent="0.15">
      <c r="A1852" s="36"/>
      <c r="B1852" s="37" t="e">
        <f>SUMIF(#REF!,A1852,#REF!)</f>
        <v>#REF!</v>
      </c>
      <c r="C1852" s="37" t="e">
        <f>SUMIF(#REF!,A1852,#REF!)</f>
        <v>#REF!</v>
      </c>
      <c r="D1852" s="37" t="e">
        <f>SUMIF(#REF!,A1852,#REF!)</f>
        <v>#REF!</v>
      </c>
      <c r="E1852" s="37" t="e">
        <f>SUMIF(#REF!,A1852,#REF!)</f>
        <v>#REF!</v>
      </c>
    </row>
    <row r="1853" spans="1:5" ht="17.100000000000001" customHeight="1" x14ac:dyDescent="0.15">
      <c r="A1853" s="36"/>
      <c r="B1853" s="37" t="e">
        <f>SUMIF(#REF!,A1853,#REF!)</f>
        <v>#REF!</v>
      </c>
      <c r="C1853" s="37" t="e">
        <f>SUMIF(#REF!,A1853,#REF!)</f>
        <v>#REF!</v>
      </c>
      <c r="D1853" s="37" t="e">
        <f>SUMIF(#REF!,A1853,#REF!)</f>
        <v>#REF!</v>
      </c>
      <c r="E1853" s="37" t="e">
        <f>SUMIF(#REF!,A1853,#REF!)</f>
        <v>#REF!</v>
      </c>
    </row>
    <row r="1854" spans="1:5" ht="17.100000000000001" customHeight="1" x14ac:dyDescent="0.15">
      <c r="A1854" s="36"/>
      <c r="B1854" s="37" t="e">
        <f>SUMIF(#REF!,A1854,#REF!)</f>
        <v>#REF!</v>
      </c>
      <c r="C1854" s="37" t="e">
        <f>SUMIF(#REF!,A1854,#REF!)</f>
        <v>#REF!</v>
      </c>
      <c r="D1854" s="37" t="e">
        <f>SUMIF(#REF!,A1854,#REF!)</f>
        <v>#REF!</v>
      </c>
      <c r="E1854" s="37" t="e">
        <f>SUMIF(#REF!,A1854,#REF!)</f>
        <v>#REF!</v>
      </c>
    </row>
    <row r="1855" spans="1:5" ht="17.100000000000001" customHeight="1" x14ac:dyDescent="0.15">
      <c r="A1855" s="36"/>
      <c r="B1855" s="37" t="e">
        <f>SUMIF(#REF!,A1855,#REF!)</f>
        <v>#REF!</v>
      </c>
      <c r="C1855" s="37" t="e">
        <f>SUMIF(#REF!,A1855,#REF!)</f>
        <v>#REF!</v>
      </c>
      <c r="D1855" s="37" t="e">
        <f>SUMIF(#REF!,A1855,#REF!)</f>
        <v>#REF!</v>
      </c>
      <c r="E1855" s="37" t="e">
        <f>SUMIF(#REF!,A1855,#REF!)</f>
        <v>#REF!</v>
      </c>
    </row>
    <row r="1856" spans="1:5" ht="17.100000000000001" customHeight="1" x14ac:dyDescent="0.15">
      <c r="A1856" s="36"/>
      <c r="B1856" s="37" t="e">
        <f>SUMIF(#REF!,A1856,#REF!)</f>
        <v>#REF!</v>
      </c>
      <c r="C1856" s="37" t="e">
        <f>SUMIF(#REF!,A1856,#REF!)</f>
        <v>#REF!</v>
      </c>
      <c r="D1856" s="37" t="e">
        <f>SUMIF(#REF!,A1856,#REF!)</f>
        <v>#REF!</v>
      </c>
      <c r="E1856" s="37" t="e">
        <f>SUMIF(#REF!,A1856,#REF!)</f>
        <v>#REF!</v>
      </c>
    </row>
    <row r="1857" spans="1:5" ht="17.100000000000001" customHeight="1" x14ac:dyDescent="0.15">
      <c r="A1857" s="36"/>
      <c r="B1857" s="37" t="e">
        <f>SUMIF(#REF!,A1857,#REF!)</f>
        <v>#REF!</v>
      </c>
      <c r="C1857" s="37" t="e">
        <f>SUMIF(#REF!,A1857,#REF!)</f>
        <v>#REF!</v>
      </c>
      <c r="D1857" s="37" t="e">
        <f>SUMIF(#REF!,A1857,#REF!)</f>
        <v>#REF!</v>
      </c>
      <c r="E1857" s="37" t="e">
        <f>SUMIF(#REF!,A1857,#REF!)</f>
        <v>#REF!</v>
      </c>
    </row>
    <row r="1858" spans="1:5" ht="17.100000000000001" customHeight="1" x14ac:dyDescent="0.15">
      <c r="A1858" s="36"/>
      <c r="B1858" s="37" t="e">
        <f>SUMIF(#REF!,A1858,#REF!)</f>
        <v>#REF!</v>
      </c>
      <c r="C1858" s="37" t="e">
        <f>SUMIF(#REF!,A1858,#REF!)</f>
        <v>#REF!</v>
      </c>
      <c r="D1858" s="37" t="e">
        <f>SUMIF(#REF!,A1858,#REF!)</f>
        <v>#REF!</v>
      </c>
      <c r="E1858" s="37" t="e">
        <f>SUMIF(#REF!,A1858,#REF!)</f>
        <v>#REF!</v>
      </c>
    </row>
    <row r="1859" spans="1:5" ht="17.100000000000001" customHeight="1" x14ac:dyDescent="0.15">
      <c r="A1859" s="36"/>
      <c r="B1859" s="37" t="e">
        <f>SUMIF(#REF!,A1859,#REF!)</f>
        <v>#REF!</v>
      </c>
      <c r="C1859" s="37" t="e">
        <f>SUMIF(#REF!,A1859,#REF!)</f>
        <v>#REF!</v>
      </c>
      <c r="D1859" s="37" t="e">
        <f>SUMIF(#REF!,A1859,#REF!)</f>
        <v>#REF!</v>
      </c>
      <c r="E1859" s="37" t="e">
        <f>SUMIF(#REF!,A1859,#REF!)</f>
        <v>#REF!</v>
      </c>
    </row>
    <row r="1860" spans="1:5" ht="17.100000000000001" customHeight="1" x14ac:dyDescent="0.15">
      <c r="A1860" s="36"/>
      <c r="B1860" s="37" t="e">
        <f>SUMIF(#REF!,A1860,#REF!)</f>
        <v>#REF!</v>
      </c>
      <c r="C1860" s="37" t="e">
        <f>SUMIF(#REF!,A1860,#REF!)</f>
        <v>#REF!</v>
      </c>
      <c r="D1860" s="37" t="e">
        <f>SUMIF(#REF!,A1860,#REF!)</f>
        <v>#REF!</v>
      </c>
      <c r="E1860" s="37" t="e">
        <f>SUMIF(#REF!,A1860,#REF!)</f>
        <v>#REF!</v>
      </c>
    </row>
    <row r="1861" spans="1:5" ht="17.100000000000001" customHeight="1" x14ac:dyDescent="0.15">
      <c r="A1861" s="36"/>
      <c r="B1861" s="37" t="e">
        <f>SUMIF(#REF!,A1861,#REF!)</f>
        <v>#REF!</v>
      </c>
      <c r="C1861" s="37" t="e">
        <f>SUMIF(#REF!,A1861,#REF!)</f>
        <v>#REF!</v>
      </c>
      <c r="D1861" s="37" t="e">
        <f>SUMIF(#REF!,A1861,#REF!)</f>
        <v>#REF!</v>
      </c>
      <c r="E1861" s="37" t="e">
        <f>SUMIF(#REF!,A1861,#REF!)</f>
        <v>#REF!</v>
      </c>
    </row>
    <row r="1862" spans="1:5" ht="17.100000000000001" customHeight="1" x14ac:dyDescent="0.15">
      <c r="A1862" s="36"/>
      <c r="B1862" s="37" t="e">
        <f>SUMIF(#REF!,A1862,#REF!)</f>
        <v>#REF!</v>
      </c>
      <c r="C1862" s="37" t="e">
        <f>SUMIF(#REF!,A1862,#REF!)</f>
        <v>#REF!</v>
      </c>
      <c r="D1862" s="37" t="e">
        <f>SUMIF(#REF!,A1862,#REF!)</f>
        <v>#REF!</v>
      </c>
      <c r="E1862" s="37" t="e">
        <f>SUMIF(#REF!,A1862,#REF!)</f>
        <v>#REF!</v>
      </c>
    </row>
    <row r="1863" spans="1:5" ht="17.100000000000001" customHeight="1" x14ac:dyDescent="0.15">
      <c r="A1863" s="36"/>
      <c r="B1863" s="37" t="e">
        <f>SUMIF(#REF!,A1863,#REF!)</f>
        <v>#REF!</v>
      </c>
      <c r="C1863" s="37" t="e">
        <f>SUMIF(#REF!,A1863,#REF!)</f>
        <v>#REF!</v>
      </c>
      <c r="D1863" s="37" t="e">
        <f>SUMIF(#REF!,A1863,#REF!)</f>
        <v>#REF!</v>
      </c>
      <c r="E1863" s="37" t="e">
        <f>SUMIF(#REF!,A1863,#REF!)</f>
        <v>#REF!</v>
      </c>
    </row>
    <row r="1864" spans="1:5" ht="17.100000000000001" customHeight="1" x14ac:dyDescent="0.15">
      <c r="A1864" s="36"/>
      <c r="B1864" s="37" t="e">
        <f>SUMIF(#REF!,A1864,#REF!)</f>
        <v>#REF!</v>
      </c>
      <c r="C1864" s="37" t="e">
        <f>SUMIF(#REF!,A1864,#REF!)</f>
        <v>#REF!</v>
      </c>
      <c r="D1864" s="37" t="e">
        <f>SUMIF(#REF!,A1864,#REF!)</f>
        <v>#REF!</v>
      </c>
      <c r="E1864" s="37" t="e">
        <f>SUMIF(#REF!,A1864,#REF!)</f>
        <v>#REF!</v>
      </c>
    </row>
    <row r="1865" spans="1:5" ht="17.100000000000001" customHeight="1" x14ac:dyDescent="0.15">
      <c r="A1865" s="36"/>
      <c r="B1865" s="37" t="e">
        <f>SUMIF(#REF!,A1865,#REF!)</f>
        <v>#REF!</v>
      </c>
      <c r="C1865" s="37" t="e">
        <f>SUMIF(#REF!,A1865,#REF!)</f>
        <v>#REF!</v>
      </c>
      <c r="D1865" s="37" t="e">
        <f>SUMIF(#REF!,A1865,#REF!)</f>
        <v>#REF!</v>
      </c>
      <c r="E1865" s="37" t="e">
        <f>SUMIF(#REF!,A1865,#REF!)</f>
        <v>#REF!</v>
      </c>
    </row>
    <row r="1866" spans="1:5" ht="17.100000000000001" customHeight="1" x14ac:dyDescent="0.15">
      <c r="A1866" s="36"/>
      <c r="B1866" s="37" t="e">
        <f>SUMIF(#REF!,A1866,#REF!)</f>
        <v>#REF!</v>
      </c>
      <c r="C1866" s="37" t="e">
        <f>SUMIF(#REF!,A1866,#REF!)</f>
        <v>#REF!</v>
      </c>
      <c r="D1866" s="37" t="e">
        <f>SUMIF(#REF!,A1866,#REF!)</f>
        <v>#REF!</v>
      </c>
      <c r="E1866" s="37" t="e">
        <f>SUMIF(#REF!,A1866,#REF!)</f>
        <v>#REF!</v>
      </c>
    </row>
    <row r="1867" spans="1:5" ht="17.100000000000001" customHeight="1" x14ac:dyDescent="0.15">
      <c r="A1867" s="36"/>
      <c r="B1867" s="37" t="e">
        <f>SUMIF(#REF!,A1867,#REF!)</f>
        <v>#REF!</v>
      </c>
      <c r="C1867" s="37" t="e">
        <f>SUMIF(#REF!,A1867,#REF!)</f>
        <v>#REF!</v>
      </c>
      <c r="D1867" s="37" t="e">
        <f>SUMIF(#REF!,A1867,#REF!)</f>
        <v>#REF!</v>
      </c>
      <c r="E1867" s="37" t="e">
        <f>SUMIF(#REF!,A1867,#REF!)</f>
        <v>#REF!</v>
      </c>
    </row>
    <row r="1868" spans="1:5" ht="17.100000000000001" customHeight="1" x14ac:dyDescent="0.15">
      <c r="A1868" s="36"/>
      <c r="B1868" s="37" t="e">
        <f>SUMIF(#REF!,A1868,#REF!)</f>
        <v>#REF!</v>
      </c>
      <c r="C1868" s="37" t="e">
        <f>SUMIF(#REF!,A1868,#REF!)</f>
        <v>#REF!</v>
      </c>
      <c r="D1868" s="37" t="e">
        <f>SUMIF(#REF!,A1868,#REF!)</f>
        <v>#REF!</v>
      </c>
      <c r="E1868" s="37" t="e">
        <f>SUMIF(#REF!,A1868,#REF!)</f>
        <v>#REF!</v>
      </c>
    </row>
    <row r="1869" spans="1:5" ht="17.100000000000001" customHeight="1" x14ac:dyDescent="0.15">
      <c r="A1869" s="36"/>
      <c r="B1869" s="37" t="e">
        <f>SUMIF(#REF!,A1869,#REF!)</f>
        <v>#REF!</v>
      </c>
      <c r="C1869" s="37" t="e">
        <f>SUMIF(#REF!,A1869,#REF!)</f>
        <v>#REF!</v>
      </c>
      <c r="D1869" s="37" t="e">
        <f>SUMIF(#REF!,A1869,#REF!)</f>
        <v>#REF!</v>
      </c>
      <c r="E1869" s="37" t="e">
        <f>SUMIF(#REF!,A1869,#REF!)</f>
        <v>#REF!</v>
      </c>
    </row>
    <row r="1870" spans="1:5" ht="17.100000000000001" customHeight="1" x14ac:dyDescent="0.15">
      <c r="A1870" s="36"/>
      <c r="B1870" s="37" t="e">
        <f>SUMIF(#REF!,A1870,#REF!)</f>
        <v>#REF!</v>
      </c>
      <c r="C1870" s="37" t="e">
        <f>SUMIF(#REF!,A1870,#REF!)</f>
        <v>#REF!</v>
      </c>
      <c r="D1870" s="37" t="e">
        <f>SUMIF(#REF!,A1870,#REF!)</f>
        <v>#REF!</v>
      </c>
      <c r="E1870" s="37" t="e">
        <f>SUMIF(#REF!,A1870,#REF!)</f>
        <v>#REF!</v>
      </c>
    </row>
    <row r="1871" spans="1:5" ht="17.100000000000001" customHeight="1" x14ac:dyDescent="0.15">
      <c r="A1871" s="36"/>
      <c r="B1871" s="37" t="e">
        <f>SUMIF(#REF!,A1871,#REF!)</f>
        <v>#REF!</v>
      </c>
      <c r="C1871" s="37" t="e">
        <f>SUMIF(#REF!,A1871,#REF!)</f>
        <v>#REF!</v>
      </c>
      <c r="D1871" s="37" t="e">
        <f>SUMIF(#REF!,A1871,#REF!)</f>
        <v>#REF!</v>
      </c>
      <c r="E1871" s="37" t="e">
        <f>SUMIF(#REF!,A1871,#REF!)</f>
        <v>#REF!</v>
      </c>
    </row>
    <row r="1872" spans="1:5" ht="17.100000000000001" customHeight="1" x14ac:dyDescent="0.15">
      <c r="A1872" s="36"/>
      <c r="B1872" s="37" t="e">
        <f>SUMIF(#REF!,A1872,#REF!)</f>
        <v>#REF!</v>
      </c>
      <c r="C1872" s="37" t="e">
        <f>SUMIF(#REF!,A1872,#REF!)</f>
        <v>#REF!</v>
      </c>
      <c r="D1872" s="37" t="e">
        <f>SUMIF(#REF!,A1872,#REF!)</f>
        <v>#REF!</v>
      </c>
      <c r="E1872" s="37" t="e">
        <f>SUMIF(#REF!,A1872,#REF!)</f>
        <v>#REF!</v>
      </c>
    </row>
    <row r="1873" spans="1:5" ht="17.100000000000001" customHeight="1" x14ac:dyDescent="0.15">
      <c r="A1873" s="36"/>
      <c r="B1873" s="37" t="e">
        <f>SUMIF(#REF!,A1873,#REF!)</f>
        <v>#REF!</v>
      </c>
      <c r="C1873" s="37" t="e">
        <f>SUMIF(#REF!,A1873,#REF!)</f>
        <v>#REF!</v>
      </c>
      <c r="D1873" s="37" t="e">
        <f>SUMIF(#REF!,A1873,#REF!)</f>
        <v>#REF!</v>
      </c>
      <c r="E1873" s="37" t="e">
        <f>SUMIF(#REF!,A1873,#REF!)</f>
        <v>#REF!</v>
      </c>
    </row>
    <row r="1874" spans="1:5" ht="17.100000000000001" customHeight="1" x14ac:dyDescent="0.15">
      <c r="A1874" s="36"/>
      <c r="B1874" s="37" t="e">
        <f>SUMIF(#REF!,A1874,#REF!)</f>
        <v>#REF!</v>
      </c>
      <c r="C1874" s="37" t="e">
        <f>SUMIF(#REF!,A1874,#REF!)</f>
        <v>#REF!</v>
      </c>
      <c r="D1874" s="37" t="e">
        <f>SUMIF(#REF!,A1874,#REF!)</f>
        <v>#REF!</v>
      </c>
      <c r="E1874" s="37" t="e">
        <f>SUMIF(#REF!,A1874,#REF!)</f>
        <v>#REF!</v>
      </c>
    </row>
    <row r="1875" spans="1:5" ht="17.100000000000001" customHeight="1" x14ac:dyDescent="0.15">
      <c r="A1875" s="36"/>
      <c r="B1875" s="37" t="e">
        <f>SUMIF(#REF!,A1875,#REF!)</f>
        <v>#REF!</v>
      </c>
      <c r="C1875" s="37" t="e">
        <f>SUMIF(#REF!,A1875,#REF!)</f>
        <v>#REF!</v>
      </c>
      <c r="D1875" s="37" t="e">
        <f>SUMIF(#REF!,A1875,#REF!)</f>
        <v>#REF!</v>
      </c>
      <c r="E1875" s="37" t="e">
        <f>SUMIF(#REF!,A1875,#REF!)</f>
        <v>#REF!</v>
      </c>
    </row>
    <row r="1876" spans="1:5" ht="17.100000000000001" customHeight="1" x14ac:dyDescent="0.15">
      <c r="A1876" s="36"/>
      <c r="B1876" s="37" t="e">
        <f>SUMIF(#REF!,A1876,#REF!)</f>
        <v>#REF!</v>
      </c>
      <c r="C1876" s="37" t="e">
        <f>SUMIF(#REF!,A1876,#REF!)</f>
        <v>#REF!</v>
      </c>
      <c r="D1876" s="37" t="e">
        <f>SUMIF(#REF!,A1876,#REF!)</f>
        <v>#REF!</v>
      </c>
      <c r="E1876" s="37" t="e">
        <f>SUMIF(#REF!,A1876,#REF!)</f>
        <v>#REF!</v>
      </c>
    </row>
    <row r="1877" spans="1:5" ht="17.100000000000001" customHeight="1" x14ac:dyDescent="0.15">
      <c r="A1877" s="36"/>
      <c r="B1877" s="37" t="e">
        <f>SUMIF(#REF!,A1877,#REF!)</f>
        <v>#REF!</v>
      </c>
      <c r="C1877" s="37" t="e">
        <f>SUMIF(#REF!,A1877,#REF!)</f>
        <v>#REF!</v>
      </c>
      <c r="D1877" s="37" t="e">
        <f>SUMIF(#REF!,A1877,#REF!)</f>
        <v>#REF!</v>
      </c>
      <c r="E1877" s="37" t="e">
        <f>SUMIF(#REF!,A1877,#REF!)</f>
        <v>#REF!</v>
      </c>
    </row>
    <row r="1878" spans="1:5" ht="17.100000000000001" customHeight="1" x14ac:dyDescent="0.15">
      <c r="A1878" s="36"/>
      <c r="B1878" s="37" t="e">
        <f>SUMIF(#REF!,A1878,#REF!)</f>
        <v>#REF!</v>
      </c>
      <c r="C1878" s="37" t="e">
        <f>SUMIF(#REF!,A1878,#REF!)</f>
        <v>#REF!</v>
      </c>
      <c r="D1878" s="37" t="e">
        <f>SUMIF(#REF!,A1878,#REF!)</f>
        <v>#REF!</v>
      </c>
      <c r="E1878" s="37" t="e">
        <f>SUMIF(#REF!,A1878,#REF!)</f>
        <v>#REF!</v>
      </c>
    </row>
    <row r="1879" spans="1:5" ht="17.100000000000001" customHeight="1" x14ac:dyDescent="0.15">
      <c r="A1879" s="36"/>
      <c r="B1879" s="37" t="e">
        <f>SUMIF(#REF!,A1879,#REF!)</f>
        <v>#REF!</v>
      </c>
      <c r="C1879" s="37" t="e">
        <f>SUMIF(#REF!,A1879,#REF!)</f>
        <v>#REF!</v>
      </c>
      <c r="D1879" s="37" t="e">
        <f>SUMIF(#REF!,A1879,#REF!)</f>
        <v>#REF!</v>
      </c>
      <c r="E1879" s="37" t="e">
        <f>SUMIF(#REF!,A1879,#REF!)</f>
        <v>#REF!</v>
      </c>
    </row>
    <row r="1880" spans="1:5" ht="17.100000000000001" customHeight="1" x14ac:dyDescent="0.15">
      <c r="A1880" s="36"/>
      <c r="B1880" s="37" t="e">
        <f>SUMIF(#REF!,A1880,#REF!)</f>
        <v>#REF!</v>
      </c>
      <c r="C1880" s="37" t="e">
        <f>SUMIF(#REF!,A1880,#REF!)</f>
        <v>#REF!</v>
      </c>
      <c r="D1880" s="37" t="e">
        <f>SUMIF(#REF!,A1880,#REF!)</f>
        <v>#REF!</v>
      </c>
      <c r="E1880" s="37" t="e">
        <f>SUMIF(#REF!,A1880,#REF!)</f>
        <v>#REF!</v>
      </c>
    </row>
    <row r="1881" spans="1:5" ht="17.100000000000001" customHeight="1" x14ac:dyDescent="0.15">
      <c r="A1881" s="36"/>
      <c r="B1881" s="37" t="e">
        <f>SUMIF(#REF!,A1881,#REF!)</f>
        <v>#REF!</v>
      </c>
      <c r="C1881" s="37" t="e">
        <f>SUMIF(#REF!,A1881,#REF!)</f>
        <v>#REF!</v>
      </c>
      <c r="D1881" s="37" t="e">
        <f>SUMIF(#REF!,A1881,#REF!)</f>
        <v>#REF!</v>
      </c>
      <c r="E1881" s="37" t="e">
        <f>SUMIF(#REF!,A1881,#REF!)</f>
        <v>#REF!</v>
      </c>
    </row>
    <row r="1882" spans="1:5" ht="17.100000000000001" customHeight="1" x14ac:dyDescent="0.15">
      <c r="A1882" s="36"/>
      <c r="B1882" s="37" t="e">
        <f>SUMIF(#REF!,A1882,#REF!)</f>
        <v>#REF!</v>
      </c>
      <c r="C1882" s="37" t="e">
        <f>SUMIF(#REF!,A1882,#REF!)</f>
        <v>#REF!</v>
      </c>
      <c r="D1882" s="37" t="e">
        <f>SUMIF(#REF!,A1882,#REF!)</f>
        <v>#REF!</v>
      </c>
      <c r="E1882" s="37" t="e">
        <f>SUMIF(#REF!,A1882,#REF!)</f>
        <v>#REF!</v>
      </c>
    </row>
    <row r="1883" spans="1:5" ht="17.100000000000001" customHeight="1" x14ac:dyDescent="0.15">
      <c r="A1883" s="36"/>
      <c r="B1883" s="37" t="e">
        <f>SUMIF(#REF!,A1883,#REF!)</f>
        <v>#REF!</v>
      </c>
      <c r="C1883" s="37" t="e">
        <f>SUMIF(#REF!,A1883,#REF!)</f>
        <v>#REF!</v>
      </c>
      <c r="D1883" s="37" t="e">
        <f>SUMIF(#REF!,A1883,#REF!)</f>
        <v>#REF!</v>
      </c>
      <c r="E1883" s="37" t="e">
        <f>SUMIF(#REF!,A1883,#REF!)</f>
        <v>#REF!</v>
      </c>
    </row>
    <row r="1884" spans="1:5" ht="17.100000000000001" customHeight="1" x14ac:dyDescent="0.15">
      <c r="A1884" s="36"/>
      <c r="B1884" s="37" t="e">
        <f>SUMIF(#REF!,A1884,#REF!)</f>
        <v>#REF!</v>
      </c>
      <c r="C1884" s="37" t="e">
        <f>SUMIF(#REF!,A1884,#REF!)</f>
        <v>#REF!</v>
      </c>
      <c r="D1884" s="37" t="e">
        <f>SUMIF(#REF!,A1884,#REF!)</f>
        <v>#REF!</v>
      </c>
      <c r="E1884" s="37" t="e">
        <f>SUMIF(#REF!,A1884,#REF!)</f>
        <v>#REF!</v>
      </c>
    </row>
    <row r="1885" spans="1:5" ht="17.100000000000001" customHeight="1" x14ac:dyDescent="0.15">
      <c r="A1885" s="36"/>
      <c r="B1885" s="37" t="e">
        <f>SUMIF(#REF!,A1885,#REF!)</f>
        <v>#REF!</v>
      </c>
      <c r="C1885" s="37" t="e">
        <f>SUMIF(#REF!,A1885,#REF!)</f>
        <v>#REF!</v>
      </c>
      <c r="D1885" s="37" t="e">
        <f>SUMIF(#REF!,A1885,#REF!)</f>
        <v>#REF!</v>
      </c>
      <c r="E1885" s="37" t="e">
        <f>SUMIF(#REF!,A1885,#REF!)</f>
        <v>#REF!</v>
      </c>
    </row>
    <row r="1886" spans="1:5" ht="17.100000000000001" customHeight="1" x14ac:dyDescent="0.15">
      <c r="A1886" s="36"/>
      <c r="B1886" s="37" t="e">
        <f>SUMIF(#REF!,A1886,#REF!)</f>
        <v>#REF!</v>
      </c>
      <c r="C1886" s="37" t="e">
        <f>SUMIF(#REF!,A1886,#REF!)</f>
        <v>#REF!</v>
      </c>
      <c r="D1886" s="37" t="e">
        <f>SUMIF(#REF!,A1886,#REF!)</f>
        <v>#REF!</v>
      </c>
      <c r="E1886" s="37" t="e">
        <f>SUMIF(#REF!,A1886,#REF!)</f>
        <v>#REF!</v>
      </c>
    </row>
    <row r="1887" spans="1:5" ht="17.100000000000001" customHeight="1" x14ac:dyDescent="0.15">
      <c r="A1887" s="36"/>
      <c r="B1887" s="37" t="e">
        <f>SUMIF(#REF!,A1887,#REF!)</f>
        <v>#REF!</v>
      </c>
      <c r="C1887" s="37" t="e">
        <f>SUMIF(#REF!,A1887,#REF!)</f>
        <v>#REF!</v>
      </c>
      <c r="D1887" s="37" t="e">
        <f>SUMIF(#REF!,A1887,#REF!)</f>
        <v>#REF!</v>
      </c>
      <c r="E1887" s="37" t="e">
        <f>SUMIF(#REF!,A1887,#REF!)</f>
        <v>#REF!</v>
      </c>
    </row>
    <row r="1888" spans="1:5" ht="17.100000000000001" customHeight="1" x14ac:dyDescent="0.15">
      <c r="A1888" s="36"/>
      <c r="B1888" s="37" t="e">
        <f>SUMIF(#REF!,A1888,#REF!)</f>
        <v>#REF!</v>
      </c>
      <c r="C1888" s="37" t="e">
        <f>SUMIF(#REF!,A1888,#REF!)</f>
        <v>#REF!</v>
      </c>
      <c r="D1888" s="37" t="e">
        <f>SUMIF(#REF!,A1888,#REF!)</f>
        <v>#REF!</v>
      </c>
      <c r="E1888" s="37" t="e">
        <f>SUMIF(#REF!,A1888,#REF!)</f>
        <v>#REF!</v>
      </c>
    </row>
    <row r="1889" spans="1:5" ht="17.100000000000001" customHeight="1" x14ac:dyDescent="0.15">
      <c r="A1889" s="36"/>
      <c r="B1889" s="37" t="e">
        <f>SUMIF(#REF!,A1889,#REF!)</f>
        <v>#REF!</v>
      </c>
      <c r="C1889" s="37" t="e">
        <f>SUMIF(#REF!,A1889,#REF!)</f>
        <v>#REF!</v>
      </c>
      <c r="D1889" s="37" t="e">
        <f>SUMIF(#REF!,A1889,#REF!)</f>
        <v>#REF!</v>
      </c>
      <c r="E1889" s="37" t="e">
        <f>SUMIF(#REF!,A1889,#REF!)</f>
        <v>#REF!</v>
      </c>
    </row>
    <row r="1890" spans="1:5" ht="17.100000000000001" customHeight="1" x14ac:dyDescent="0.15">
      <c r="A1890" s="36"/>
      <c r="B1890" s="37" t="e">
        <f>SUMIF(#REF!,A1890,#REF!)</f>
        <v>#REF!</v>
      </c>
      <c r="C1890" s="37" t="e">
        <f>SUMIF(#REF!,A1890,#REF!)</f>
        <v>#REF!</v>
      </c>
      <c r="D1890" s="37" t="e">
        <f>SUMIF(#REF!,A1890,#REF!)</f>
        <v>#REF!</v>
      </c>
      <c r="E1890" s="37" t="e">
        <f>SUMIF(#REF!,A1890,#REF!)</f>
        <v>#REF!</v>
      </c>
    </row>
    <row r="1891" spans="1:5" ht="17.100000000000001" customHeight="1" x14ac:dyDescent="0.15">
      <c r="A1891" s="36"/>
      <c r="B1891" s="37" t="e">
        <f>SUMIF(#REF!,A1891,#REF!)</f>
        <v>#REF!</v>
      </c>
      <c r="C1891" s="37" t="e">
        <f>SUMIF(#REF!,A1891,#REF!)</f>
        <v>#REF!</v>
      </c>
      <c r="D1891" s="37" t="e">
        <f>SUMIF(#REF!,A1891,#REF!)</f>
        <v>#REF!</v>
      </c>
      <c r="E1891" s="37" t="e">
        <f>SUMIF(#REF!,A1891,#REF!)</f>
        <v>#REF!</v>
      </c>
    </row>
    <row r="1892" spans="1:5" ht="17.100000000000001" customHeight="1" x14ac:dyDescent="0.15">
      <c r="A1892" s="36"/>
      <c r="B1892" s="37" t="e">
        <f>SUMIF(#REF!,A1892,#REF!)</f>
        <v>#REF!</v>
      </c>
      <c r="C1892" s="37" t="e">
        <f>SUMIF(#REF!,A1892,#REF!)</f>
        <v>#REF!</v>
      </c>
      <c r="D1892" s="37" t="e">
        <f>SUMIF(#REF!,A1892,#REF!)</f>
        <v>#REF!</v>
      </c>
      <c r="E1892" s="37" t="e">
        <f>SUMIF(#REF!,A1892,#REF!)</f>
        <v>#REF!</v>
      </c>
    </row>
    <row r="1893" spans="1:5" ht="17.100000000000001" customHeight="1" x14ac:dyDescent="0.15">
      <c r="A1893" s="36"/>
      <c r="B1893" s="37" t="e">
        <f>SUMIF(#REF!,A1893,#REF!)</f>
        <v>#REF!</v>
      </c>
      <c r="C1893" s="37" t="e">
        <f>SUMIF(#REF!,A1893,#REF!)</f>
        <v>#REF!</v>
      </c>
      <c r="D1893" s="37" t="e">
        <f>SUMIF(#REF!,A1893,#REF!)</f>
        <v>#REF!</v>
      </c>
      <c r="E1893" s="37" t="e">
        <f>SUMIF(#REF!,A1893,#REF!)</f>
        <v>#REF!</v>
      </c>
    </row>
    <row r="1894" spans="1:5" ht="17.100000000000001" customHeight="1" x14ac:dyDescent="0.15">
      <c r="A1894" s="36"/>
      <c r="B1894" s="37" t="e">
        <f>SUMIF(#REF!,A1894,#REF!)</f>
        <v>#REF!</v>
      </c>
      <c r="C1894" s="37" t="e">
        <f>SUMIF(#REF!,A1894,#REF!)</f>
        <v>#REF!</v>
      </c>
      <c r="D1894" s="37" t="e">
        <f>SUMIF(#REF!,A1894,#REF!)</f>
        <v>#REF!</v>
      </c>
      <c r="E1894" s="37" t="e">
        <f>SUMIF(#REF!,A1894,#REF!)</f>
        <v>#REF!</v>
      </c>
    </row>
    <row r="1895" spans="1:5" ht="17.100000000000001" customHeight="1" x14ac:dyDescent="0.15">
      <c r="A1895" s="36"/>
      <c r="B1895" s="37" t="e">
        <f>SUMIF(#REF!,A1895,#REF!)</f>
        <v>#REF!</v>
      </c>
      <c r="C1895" s="37" t="e">
        <f>SUMIF(#REF!,A1895,#REF!)</f>
        <v>#REF!</v>
      </c>
      <c r="D1895" s="37" t="e">
        <f>SUMIF(#REF!,A1895,#REF!)</f>
        <v>#REF!</v>
      </c>
      <c r="E1895" s="37" t="e">
        <f>SUMIF(#REF!,A1895,#REF!)</f>
        <v>#REF!</v>
      </c>
    </row>
    <row r="1896" spans="1:5" ht="17.100000000000001" customHeight="1" x14ac:dyDescent="0.15">
      <c r="A1896" s="36"/>
      <c r="B1896" s="37" t="e">
        <f>SUMIF(#REF!,A1896,#REF!)</f>
        <v>#REF!</v>
      </c>
      <c r="C1896" s="37" t="e">
        <f>SUMIF(#REF!,A1896,#REF!)</f>
        <v>#REF!</v>
      </c>
      <c r="D1896" s="37" t="e">
        <f>SUMIF(#REF!,A1896,#REF!)</f>
        <v>#REF!</v>
      </c>
      <c r="E1896" s="37" t="e">
        <f>SUMIF(#REF!,A1896,#REF!)</f>
        <v>#REF!</v>
      </c>
    </row>
    <row r="1897" spans="1:5" ht="17.100000000000001" customHeight="1" x14ac:dyDescent="0.15">
      <c r="A1897" s="36"/>
      <c r="B1897" s="37" t="e">
        <f>SUMIF(#REF!,A1897,#REF!)</f>
        <v>#REF!</v>
      </c>
      <c r="C1897" s="37" t="e">
        <f>SUMIF(#REF!,A1897,#REF!)</f>
        <v>#REF!</v>
      </c>
      <c r="D1897" s="37" t="e">
        <f>SUMIF(#REF!,A1897,#REF!)</f>
        <v>#REF!</v>
      </c>
      <c r="E1897" s="37" t="e">
        <f>SUMIF(#REF!,A1897,#REF!)</f>
        <v>#REF!</v>
      </c>
    </row>
    <row r="1898" spans="1:5" ht="17.100000000000001" customHeight="1" x14ac:dyDescent="0.15">
      <c r="A1898" s="36"/>
      <c r="B1898" s="37" t="e">
        <f>SUMIF(#REF!,A1898,#REF!)</f>
        <v>#REF!</v>
      </c>
      <c r="C1898" s="37" t="e">
        <f>SUMIF(#REF!,A1898,#REF!)</f>
        <v>#REF!</v>
      </c>
      <c r="D1898" s="37" t="e">
        <f>SUMIF(#REF!,A1898,#REF!)</f>
        <v>#REF!</v>
      </c>
      <c r="E1898" s="37" t="e">
        <f>SUMIF(#REF!,A1898,#REF!)</f>
        <v>#REF!</v>
      </c>
    </row>
    <row r="1899" spans="1:5" ht="17.100000000000001" customHeight="1" x14ac:dyDescent="0.15">
      <c r="A1899" s="36"/>
      <c r="B1899" s="37" t="e">
        <f>SUMIF(#REF!,A1899,#REF!)</f>
        <v>#REF!</v>
      </c>
      <c r="C1899" s="37" t="e">
        <f>SUMIF(#REF!,A1899,#REF!)</f>
        <v>#REF!</v>
      </c>
      <c r="D1899" s="37" t="e">
        <f>SUMIF(#REF!,A1899,#REF!)</f>
        <v>#REF!</v>
      </c>
      <c r="E1899" s="37" t="e">
        <f>SUMIF(#REF!,A1899,#REF!)</f>
        <v>#REF!</v>
      </c>
    </row>
    <row r="1900" spans="1:5" ht="17.100000000000001" customHeight="1" x14ac:dyDescent="0.15">
      <c r="A1900" s="36"/>
      <c r="B1900" s="37" t="e">
        <f>SUMIF(#REF!,A1900,#REF!)</f>
        <v>#REF!</v>
      </c>
      <c r="C1900" s="37" t="e">
        <f>SUMIF(#REF!,A1900,#REF!)</f>
        <v>#REF!</v>
      </c>
      <c r="D1900" s="37" t="e">
        <f>SUMIF(#REF!,A1900,#REF!)</f>
        <v>#REF!</v>
      </c>
      <c r="E1900" s="37" t="e">
        <f>SUMIF(#REF!,A1900,#REF!)</f>
        <v>#REF!</v>
      </c>
    </row>
    <row r="1901" spans="1:5" ht="17.100000000000001" customHeight="1" x14ac:dyDescent="0.15">
      <c r="A1901" s="36"/>
      <c r="B1901" s="37" t="e">
        <f>SUMIF(#REF!,A1901,#REF!)</f>
        <v>#REF!</v>
      </c>
      <c r="C1901" s="37" t="e">
        <f>SUMIF(#REF!,A1901,#REF!)</f>
        <v>#REF!</v>
      </c>
      <c r="D1901" s="37" t="e">
        <f>SUMIF(#REF!,A1901,#REF!)</f>
        <v>#REF!</v>
      </c>
      <c r="E1901" s="37" t="e">
        <f>SUMIF(#REF!,A1901,#REF!)</f>
        <v>#REF!</v>
      </c>
    </row>
    <row r="1902" spans="1:5" ht="17.100000000000001" customHeight="1" x14ac:dyDescent="0.15">
      <c r="A1902" s="36"/>
      <c r="B1902" s="37" t="e">
        <f>SUMIF(#REF!,A1902,#REF!)</f>
        <v>#REF!</v>
      </c>
      <c r="C1902" s="37" t="e">
        <f>SUMIF(#REF!,A1902,#REF!)</f>
        <v>#REF!</v>
      </c>
      <c r="D1902" s="37" t="e">
        <f>SUMIF(#REF!,A1902,#REF!)</f>
        <v>#REF!</v>
      </c>
      <c r="E1902" s="37" t="e">
        <f>SUMIF(#REF!,A1902,#REF!)</f>
        <v>#REF!</v>
      </c>
    </row>
    <row r="1903" spans="1:5" ht="17.100000000000001" customHeight="1" x14ac:dyDescent="0.15">
      <c r="A1903" s="36"/>
      <c r="B1903" s="37" t="e">
        <f>SUMIF(#REF!,A1903,#REF!)</f>
        <v>#REF!</v>
      </c>
      <c r="C1903" s="37" t="e">
        <f>SUMIF(#REF!,A1903,#REF!)</f>
        <v>#REF!</v>
      </c>
      <c r="D1903" s="37" t="e">
        <f>SUMIF(#REF!,A1903,#REF!)</f>
        <v>#REF!</v>
      </c>
      <c r="E1903" s="37" t="e">
        <f>SUMIF(#REF!,A1903,#REF!)</f>
        <v>#REF!</v>
      </c>
    </row>
    <row r="1904" spans="1:5" ht="17.100000000000001" customHeight="1" x14ac:dyDescent="0.15">
      <c r="A1904" s="36"/>
      <c r="B1904" s="37" t="e">
        <f>SUMIF(#REF!,A1904,#REF!)</f>
        <v>#REF!</v>
      </c>
      <c r="C1904" s="37" t="e">
        <f>SUMIF(#REF!,A1904,#REF!)</f>
        <v>#REF!</v>
      </c>
      <c r="D1904" s="37" t="e">
        <f>SUMIF(#REF!,A1904,#REF!)</f>
        <v>#REF!</v>
      </c>
      <c r="E1904" s="37" t="e">
        <f>SUMIF(#REF!,A1904,#REF!)</f>
        <v>#REF!</v>
      </c>
    </row>
    <row r="1905" spans="1:5" ht="17.100000000000001" customHeight="1" x14ac:dyDescent="0.15">
      <c r="A1905" s="36"/>
      <c r="B1905" s="37" t="e">
        <f>SUMIF(#REF!,A1905,#REF!)</f>
        <v>#REF!</v>
      </c>
      <c r="C1905" s="37" t="e">
        <f>SUMIF(#REF!,A1905,#REF!)</f>
        <v>#REF!</v>
      </c>
      <c r="D1905" s="37" t="e">
        <f>SUMIF(#REF!,A1905,#REF!)</f>
        <v>#REF!</v>
      </c>
      <c r="E1905" s="37" t="e">
        <f>SUMIF(#REF!,A1905,#REF!)</f>
        <v>#REF!</v>
      </c>
    </row>
    <row r="1906" spans="1:5" ht="17.100000000000001" customHeight="1" x14ac:dyDescent="0.15">
      <c r="A1906" s="36"/>
      <c r="B1906" s="37" t="e">
        <f>SUMIF(#REF!,A1906,#REF!)</f>
        <v>#REF!</v>
      </c>
      <c r="C1906" s="37" t="e">
        <f>SUMIF(#REF!,A1906,#REF!)</f>
        <v>#REF!</v>
      </c>
      <c r="D1906" s="37" t="e">
        <f>SUMIF(#REF!,A1906,#REF!)</f>
        <v>#REF!</v>
      </c>
      <c r="E1906" s="37" t="e">
        <f>SUMIF(#REF!,A1906,#REF!)</f>
        <v>#REF!</v>
      </c>
    </row>
    <row r="1907" spans="1:5" ht="17.100000000000001" customHeight="1" x14ac:dyDescent="0.15">
      <c r="A1907" s="36"/>
      <c r="B1907" s="37" t="e">
        <f>SUMIF(#REF!,A1907,#REF!)</f>
        <v>#REF!</v>
      </c>
      <c r="C1907" s="37" t="e">
        <f>SUMIF(#REF!,A1907,#REF!)</f>
        <v>#REF!</v>
      </c>
      <c r="D1907" s="37" t="e">
        <f>SUMIF(#REF!,A1907,#REF!)</f>
        <v>#REF!</v>
      </c>
      <c r="E1907" s="37" t="e">
        <f>SUMIF(#REF!,A1907,#REF!)</f>
        <v>#REF!</v>
      </c>
    </row>
    <row r="1908" spans="1:5" ht="17.100000000000001" customHeight="1" x14ac:dyDescent="0.15">
      <c r="A1908" s="36"/>
      <c r="B1908" s="37" t="e">
        <f>SUMIF(#REF!,A1908,#REF!)</f>
        <v>#REF!</v>
      </c>
      <c r="C1908" s="37" t="e">
        <f>SUMIF(#REF!,A1908,#REF!)</f>
        <v>#REF!</v>
      </c>
      <c r="D1908" s="37" t="e">
        <f>SUMIF(#REF!,A1908,#REF!)</f>
        <v>#REF!</v>
      </c>
      <c r="E1908" s="37" t="e">
        <f>SUMIF(#REF!,A1908,#REF!)</f>
        <v>#REF!</v>
      </c>
    </row>
    <row r="1909" spans="1:5" ht="17.100000000000001" customHeight="1" x14ac:dyDescent="0.15">
      <c r="A1909" s="36"/>
      <c r="B1909" s="37" t="e">
        <f>SUMIF(#REF!,A1909,#REF!)</f>
        <v>#REF!</v>
      </c>
      <c r="C1909" s="37" t="e">
        <f>SUMIF(#REF!,A1909,#REF!)</f>
        <v>#REF!</v>
      </c>
      <c r="D1909" s="37" t="e">
        <f>SUMIF(#REF!,A1909,#REF!)</f>
        <v>#REF!</v>
      </c>
      <c r="E1909" s="37" t="e">
        <f>SUMIF(#REF!,A1909,#REF!)</f>
        <v>#REF!</v>
      </c>
    </row>
    <row r="1910" spans="1:5" ht="17.100000000000001" customHeight="1" x14ac:dyDescent="0.15">
      <c r="A1910" s="36"/>
      <c r="B1910" s="37" t="e">
        <f>SUMIF(#REF!,A1910,#REF!)</f>
        <v>#REF!</v>
      </c>
      <c r="C1910" s="37" t="e">
        <f>SUMIF(#REF!,A1910,#REF!)</f>
        <v>#REF!</v>
      </c>
      <c r="D1910" s="37" t="e">
        <f>SUMIF(#REF!,A1910,#REF!)</f>
        <v>#REF!</v>
      </c>
      <c r="E1910" s="37" t="e">
        <f>SUMIF(#REF!,A1910,#REF!)</f>
        <v>#REF!</v>
      </c>
    </row>
    <row r="1911" spans="1:5" ht="17.100000000000001" customHeight="1" x14ac:dyDescent="0.15">
      <c r="A1911" s="36"/>
      <c r="B1911" s="37" t="e">
        <f>SUMIF(#REF!,A1911,#REF!)</f>
        <v>#REF!</v>
      </c>
      <c r="C1911" s="37" t="e">
        <f>SUMIF(#REF!,A1911,#REF!)</f>
        <v>#REF!</v>
      </c>
      <c r="D1911" s="37" t="e">
        <f>SUMIF(#REF!,A1911,#REF!)</f>
        <v>#REF!</v>
      </c>
      <c r="E1911" s="37" t="e">
        <f>SUMIF(#REF!,A1911,#REF!)</f>
        <v>#REF!</v>
      </c>
    </row>
    <row r="1912" spans="1:5" ht="17.100000000000001" customHeight="1" x14ac:dyDescent="0.15">
      <c r="A1912" s="36"/>
      <c r="B1912" s="37" t="e">
        <f>SUMIF(#REF!,A1912,#REF!)</f>
        <v>#REF!</v>
      </c>
      <c r="C1912" s="37" t="e">
        <f>SUMIF(#REF!,A1912,#REF!)</f>
        <v>#REF!</v>
      </c>
      <c r="D1912" s="37" t="e">
        <f>SUMIF(#REF!,A1912,#REF!)</f>
        <v>#REF!</v>
      </c>
      <c r="E1912" s="37" t="e">
        <f>SUMIF(#REF!,A1912,#REF!)</f>
        <v>#REF!</v>
      </c>
    </row>
    <row r="1913" spans="1:5" ht="17.100000000000001" customHeight="1" x14ac:dyDescent="0.15">
      <c r="A1913" s="36"/>
      <c r="B1913" s="37" t="e">
        <f>SUMIF(#REF!,A1913,#REF!)</f>
        <v>#REF!</v>
      </c>
      <c r="C1913" s="37" t="e">
        <f>SUMIF(#REF!,A1913,#REF!)</f>
        <v>#REF!</v>
      </c>
      <c r="D1913" s="37" t="e">
        <f>SUMIF(#REF!,A1913,#REF!)</f>
        <v>#REF!</v>
      </c>
      <c r="E1913" s="37" t="e">
        <f>SUMIF(#REF!,A1913,#REF!)</f>
        <v>#REF!</v>
      </c>
    </row>
    <row r="1914" spans="1:5" ht="17.100000000000001" customHeight="1" x14ac:dyDescent="0.15">
      <c r="A1914" s="36"/>
      <c r="B1914" s="37" t="e">
        <f>SUMIF(#REF!,A1914,#REF!)</f>
        <v>#REF!</v>
      </c>
      <c r="C1914" s="37" t="e">
        <f>SUMIF(#REF!,A1914,#REF!)</f>
        <v>#REF!</v>
      </c>
      <c r="D1914" s="37" t="e">
        <f>SUMIF(#REF!,A1914,#REF!)</f>
        <v>#REF!</v>
      </c>
      <c r="E1914" s="37" t="e">
        <f>SUMIF(#REF!,A1914,#REF!)</f>
        <v>#REF!</v>
      </c>
    </row>
    <row r="1915" spans="1:5" ht="17.100000000000001" customHeight="1" x14ac:dyDescent="0.15">
      <c r="A1915" s="36"/>
      <c r="B1915" s="37" t="e">
        <f>SUMIF(#REF!,A1915,#REF!)</f>
        <v>#REF!</v>
      </c>
      <c r="C1915" s="37" t="e">
        <f>SUMIF(#REF!,A1915,#REF!)</f>
        <v>#REF!</v>
      </c>
      <c r="D1915" s="37" t="e">
        <f>SUMIF(#REF!,A1915,#REF!)</f>
        <v>#REF!</v>
      </c>
      <c r="E1915" s="37" t="e">
        <f>SUMIF(#REF!,A1915,#REF!)</f>
        <v>#REF!</v>
      </c>
    </row>
    <row r="1916" spans="1:5" ht="17.100000000000001" customHeight="1" x14ac:dyDescent="0.15">
      <c r="A1916" s="36"/>
      <c r="B1916" s="37" t="e">
        <f>SUMIF(#REF!,A1916,#REF!)</f>
        <v>#REF!</v>
      </c>
      <c r="C1916" s="37" t="e">
        <f>SUMIF(#REF!,A1916,#REF!)</f>
        <v>#REF!</v>
      </c>
      <c r="D1916" s="37" t="e">
        <f>SUMIF(#REF!,A1916,#REF!)</f>
        <v>#REF!</v>
      </c>
      <c r="E1916" s="37" t="e">
        <f>SUMIF(#REF!,A1916,#REF!)</f>
        <v>#REF!</v>
      </c>
    </row>
    <row r="1917" spans="1:5" ht="17.100000000000001" customHeight="1" x14ac:dyDescent="0.15">
      <c r="A1917" s="36"/>
      <c r="B1917" s="37" t="e">
        <f>SUMIF(#REF!,A1917,#REF!)</f>
        <v>#REF!</v>
      </c>
      <c r="C1917" s="37" t="e">
        <f>SUMIF(#REF!,A1917,#REF!)</f>
        <v>#REF!</v>
      </c>
      <c r="D1917" s="37" t="e">
        <f>SUMIF(#REF!,A1917,#REF!)</f>
        <v>#REF!</v>
      </c>
      <c r="E1917" s="37" t="e">
        <f>SUMIF(#REF!,A1917,#REF!)</f>
        <v>#REF!</v>
      </c>
    </row>
    <row r="1918" spans="1:5" ht="17.100000000000001" customHeight="1" x14ac:dyDescent="0.15">
      <c r="A1918" s="36"/>
      <c r="B1918" s="37" t="e">
        <f>SUMIF(#REF!,A1918,#REF!)</f>
        <v>#REF!</v>
      </c>
      <c r="C1918" s="37" t="e">
        <f>SUMIF(#REF!,A1918,#REF!)</f>
        <v>#REF!</v>
      </c>
      <c r="D1918" s="37" t="e">
        <f>SUMIF(#REF!,A1918,#REF!)</f>
        <v>#REF!</v>
      </c>
      <c r="E1918" s="37" t="e">
        <f>SUMIF(#REF!,A1918,#REF!)</f>
        <v>#REF!</v>
      </c>
    </row>
    <row r="1919" spans="1:5" ht="17.100000000000001" customHeight="1" x14ac:dyDescent="0.15">
      <c r="A1919" s="36"/>
      <c r="B1919" s="37" t="e">
        <f>SUMIF(#REF!,A1919,#REF!)</f>
        <v>#REF!</v>
      </c>
      <c r="C1919" s="37" t="e">
        <f>SUMIF(#REF!,A1919,#REF!)</f>
        <v>#REF!</v>
      </c>
      <c r="D1919" s="37" t="e">
        <f>SUMIF(#REF!,A1919,#REF!)</f>
        <v>#REF!</v>
      </c>
      <c r="E1919" s="37" t="e">
        <f>SUMIF(#REF!,A1919,#REF!)</f>
        <v>#REF!</v>
      </c>
    </row>
    <row r="1920" spans="1:5" ht="17.100000000000001" customHeight="1" x14ac:dyDescent="0.15">
      <c r="A1920" s="36"/>
      <c r="B1920" s="37" t="e">
        <f>SUMIF(#REF!,A1920,#REF!)</f>
        <v>#REF!</v>
      </c>
      <c r="C1920" s="37" t="e">
        <f>SUMIF(#REF!,A1920,#REF!)</f>
        <v>#REF!</v>
      </c>
      <c r="D1920" s="37" t="e">
        <f>SUMIF(#REF!,A1920,#REF!)</f>
        <v>#REF!</v>
      </c>
      <c r="E1920" s="37" t="e">
        <f>SUMIF(#REF!,A1920,#REF!)</f>
        <v>#REF!</v>
      </c>
    </row>
    <row r="1921" spans="1:5" ht="17.100000000000001" customHeight="1" x14ac:dyDescent="0.15">
      <c r="A1921" s="36"/>
      <c r="B1921" s="37" t="e">
        <f>SUMIF(#REF!,A1921,#REF!)</f>
        <v>#REF!</v>
      </c>
      <c r="C1921" s="37" t="e">
        <f>SUMIF(#REF!,A1921,#REF!)</f>
        <v>#REF!</v>
      </c>
      <c r="D1921" s="37" t="e">
        <f>SUMIF(#REF!,A1921,#REF!)</f>
        <v>#REF!</v>
      </c>
      <c r="E1921" s="37" t="e">
        <f>SUMIF(#REF!,A1921,#REF!)</f>
        <v>#REF!</v>
      </c>
    </row>
    <row r="1922" spans="1:5" ht="17.100000000000001" customHeight="1" x14ac:dyDescent="0.15">
      <c r="A1922" s="36"/>
      <c r="B1922" s="37" t="e">
        <f>SUMIF(#REF!,A1922,#REF!)</f>
        <v>#REF!</v>
      </c>
      <c r="C1922" s="37" t="e">
        <f>SUMIF(#REF!,A1922,#REF!)</f>
        <v>#REF!</v>
      </c>
      <c r="D1922" s="37" t="e">
        <f>SUMIF(#REF!,A1922,#REF!)</f>
        <v>#REF!</v>
      </c>
      <c r="E1922" s="37" t="e">
        <f>SUMIF(#REF!,A1922,#REF!)</f>
        <v>#REF!</v>
      </c>
    </row>
    <row r="1923" spans="1:5" ht="17.100000000000001" customHeight="1" x14ac:dyDescent="0.15">
      <c r="A1923" s="36"/>
      <c r="B1923" s="37" t="e">
        <f>SUMIF(#REF!,A1923,#REF!)</f>
        <v>#REF!</v>
      </c>
      <c r="C1923" s="37" t="e">
        <f>SUMIF(#REF!,A1923,#REF!)</f>
        <v>#REF!</v>
      </c>
      <c r="D1923" s="37" t="e">
        <f>SUMIF(#REF!,A1923,#REF!)</f>
        <v>#REF!</v>
      </c>
      <c r="E1923" s="37" t="e">
        <f>SUMIF(#REF!,A1923,#REF!)</f>
        <v>#REF!</v>
      </c>
    </row>
    <row r="1924" spans="1:5" ht="17.100000000000001" customHeight="1" x14ac:dyDescent="0.15">
      <c r="A1924" s="36"/>
      <c r="B1924" s="37" t="e">
        <f>SUMIF(#REF!,A1924,#REF!)</f>
        <v>#REF!</v>
      </c>
      <c r="C1924" s="37" t="e">
        <f>SUMIF(#REF!,A1924,#REF!)</f>
        <v>#REF!</v>
      </c>
      <c r="D1924" s="37" t="e">
        <f>SUMIF(#REF!,A1924,#REF!)</f>
        <v>#REF!</v>
      </c>
      <c r="E1924" s="37" t="e">
        <f>SUMIF(#REF!,A1924,#REF!)</f>
        <v>#REF!</v>
      </c>
    </row>
    <row r="1925" spans="1:5" ht="17.100000000000001" customHeight="1" x14ac:dyDescent="0.15">
      <c r="A1925" s="36"/>
      <c r="B1925" s="37" t="e">
        <f>SUMIF(#REF!,A1925,#REF!)</f>
        <v>#REF!</v>
      </c>
      <c r="C1925" s="37" t="e">
        <f>SUMIF(#REF!,A1925,#REF!)</f>
        <v>#REF!</v>
      </c>
      <c r="D1925" s="37" t="e">
        <f>SUMIF(#REF!,A1925,#REF!)</f>
        <v>#REF!</v>
      </c>
      <c r="E1925" s="37" t="e">
        <f>SUMIF(#REF!,A1925,#REF!)</f>
        <v>#REF!</v>
      </c>
    </row>
    <row r="1926" spans="1:5" ht="17.100000000000001" customHeight="1" x14ac:dyDescent="0.15">
      <c r="A1926" s="36"/>
      <c r="B1926" s="37" t="e">
        <f>SUMIF(#REF!,A1926,#REF!)</f>
        <v>#REF!</v>
      </c>
      <c r="C1926" s="37" t="e">
        <f>SUMIF(#REF!,A1926,#REF!)</f>
        <v>#REF!</v>
      </c>
      <c r="D1926" s="37" t="e">
        <f>SUMIF(#REF!,A1926,#REF!)</f>
        <v>#REF!</v>
      </c>
      <c r="E1926" s="37" t="e">
        <f>SUMIF(#REF!,A1926,#REF!)</f>
        <v>#REF!</v>
      </c>
    </row>
    <row r="1927" spans="1:5" ht="17.100000000000001" customHeight="1" x14ac:dyDescent="0.15">
      <c r="A1927" s="36"/>
      <c r="B1927" s="37" t="e">
        <f>SUMIF(#REF!,A1927,#REF!)</f>
        <v>#REF!</v>
      </c>
      <c r="C1927" s="37" t="e">
        <f>SUMIF(#REF!,A1927,#REF!)</f>
        <v>#REF!</v>
      </c>
      <c r="D1927" s="37" t="e">
        <f>SUMIF(#REF!,A1927,#REF!)</f>
        <v>#REF!</v>
      </c>
      <c r="E1927" s="37" t="e">
        <f>SUMIF(#REF!,A1927,#REF!)</f>
        <v>#REF!</v>
      </c>
    </row>
    <row r="1928" spans="1:5" ht="17.100000000000001" customHeight="1" x14ac:dyDescent="0.15">
      <c r="A1928" s="36"/>
      <c r="B1928" s="37" t="e">
        <f>SUMIF(#REF!,A1928,#REF!)</f>
        <v>#REF!</v>
      </c>
      <c r="C1928" s="37" t="e">
        <f>SUMIF(#REF!,A1928,#REF!)</f>
        <v>#REF!</v>
      </c>
      <c r="D1928" s="37" t="e">
        <f>SUMIF(#REF!,A1928,#REF!)</f>
        <v>#REF!</v>
      </c>
      <c r="E1928" s="37" t="e">
        <f>SUMIF(#REF!,A1928,#REF!)</f>
        <v>#REF!</v>
      </c>
    </row>
    <row r="1929" spans="1:5" ht="17.100000000000001" customHeight="1" x14ac:dyDescent="0.15">
      <c r="A1929" s="36"/>
      <c r="B1929" s="37" t="e">
        <f>SUMIF(#REF!,A1929,#REF!)</f>
        <v>#REF!</v>
      </c>
      <c r="C1929" s="37" t="e">
        <f>SUMIF(#REF!,A1929,#REF!)</f>
        <v>#REF!</v>
      </c>
      <c r="D1929" s="37" t="e">
        <f>SUMIF(#REF!,A1929,#REF!)</f>
        <v>#REF!</v>
      </c>
      <c r="E1929" s="37" t="e">
        <f>SUMIF(#REF!,A1929,#REF!)</f>
        <v>#REF!</v>
      </c>
    </row>
    <row r="1930" spans="1:5" ht="17.100000000000001" customHeight="1" x14ac:dyDescent="0.15">
      <c r="A1930" s="36"/>
      <c r="B1930" s="37" t="e">
        <f>SUMIF(#REF!,A1930,#REF!)</f>
        <v>#REF!</v>
      </c>
      <c r="C1930" s="37" t="e">
        <f>SUMIF(#REF!,A1930,#REF!)</f>
        <v>#REF!</v>
      </c>
      <c r="D1930" s="37" t="e">
        <f>SUMIF(#REF!,A1930,#REF!)</f>
        <v>#REF!</v>
      </c>
      <c r="E1930" s="37" t="e">
        <f>SUMIF(#REF!,A1930,#REF!)</f>
        <v>#REF!</v>
      </c>
    </row>
    <row r="1931" spans="1:5" ht="17.100000000000001" customHeight="1" x14ac:dyDescent="0.15">
      <c r="A1931" s="36"/>
      <c r="B1931" s="37" t="e">
        <f>SUMIF(#REF!,A1931,#REF!)</f>
        <v>#REF!</v>
      </c>
      <c r="C1931" s="37" t="e">
        <f>SUMIF(#REF!,A1931,#REF!)</f>
        <v>#REF!</v>
      </c>
      <c r="D1931" s="37" t="e">
        <f>SUMIF(#REF!,A1931,#REF!)</f>
        <v>#REF!</v>
      </c>
      <c r="E1931" s="37" t="e">
        <f>SUMIF(#REF!,A1931,#REF!)</f>
        <v>#REF!</v>
      </c>
    </row>
    <row r="1932" spans="1:5" ht="17.100000000000001" customHeight="1" x14ac:dyDescent="0.15">
      <c r="A1932" s="36"/>
      <c r="B1932" s="37" t="e">
        <f>SUMIF(#REF!,A1932,#REF!)</f>
        <v>#REF!</v>
      </c>
      <c r="C1932" s="37" t="e">
        <f>SUMIF(#REF!,A1932,#REF!)</f>
        <v>#REF!</v>
      </c>
      <c r="D1932" s="37" t="e">
        <f>SUMIF(#REF!,A1932,#REF!)</f>
        <v>#REF!</v>
      </c>
      <c r="E1932" s="37" t="e">
        <f>SUMIF(#REF!,A1932,#REF!)</f>
        <v>#REF!</v>
      </c>
    </row>
    <row r="1933" spans="1:5" ht="17.100000000000001" customHeight="1" x14ac:dyDescent="0.15">
      <c r="A1933" s="36"/>
      <c r="B1933" s="37" t="e">
        <f>SUMIF(#REF!,A1933,#REF!)</f>
        <v>#REF!</v>
      </c>
      <c r="C1933" s="37" t="e">
        <f>SUMIF(#REF!,A1933,#REF!)</f>
        <v>#REF!</v>
      </c>
      <c r="D1933" s="37" t="e">
        <f>SUMIF(#REF!,A1933,#REF!)</f>
        <v>#REF!</v>
      </c>
      <c r="E1933" s="37" t="e">
        <f>SUMIF(#REF!,A1933,#REF!)</f>
        <v>#REF!</v>
      </c>
    </row>
    <row r="1934" spans="1:5" ht="17.100000000000001" customHeight="1" x14ac:dyDescent="0.15">
      <c r="A1934" s="36"/>
      <c r="B1934" s="37" t="e">
        <f>SUMIF(#REF!,A1934,#REF!)</f>
        <v>#REF!</v>
      </c>
      <c r="C1934" s="37" t="e">
        <f>SUMIF(#REF!,A1934,#REF!)</f>
        <v>#REF!</v>
      </c>
      <c r="D1934" s="37" t="e">
        <f>SUMIF(#REF!,A1934,#REF!)</f>
        <v>#REF!</v>
      </c>
      <c r="E1934" s="37" t="e">
        <f>SUMIF(#REF!,A1934,#REF!)</f>
        <v>#REF!</v>
      </c>
    </row>
    <row r="1935" spans="1:5" ht="17.100000000000001" customHeight="1" x14ac:dyDescent="0.15">
      <c r="A1935" s="36"/>
      <c r="B1935" s="37" t="e">
        <f>SUMIF(#REF!,A1935,#REF!)</f>
        <v>#REF!</v>
      </c>
      <c r="C1935" s="37" t="e">
        <f>SUMIF(#REF!,A1935,#REF!)</f>
        <v>#REF!</v>
      </c>
      <c r="D1935" s="37" t="e">
        <f>SUMIF(#REF!,A1935,#REF!)</f>
        <v>#REF!</v>
      </c>
      <c r="E1935" s="37" t="e">
        <f>SUMIF(#REF!,A1935,#REF!)</f>
        <v>#REF!</v>
      </c>
    </row>
    <row r="1936" spans="1:5" ht="17.100000000000001" customHeight="1" x14ac:dyDescent="0.15">
      <c r="A1936" s="36"/>
      <c r="B1936" s="37" t="e">
        <f>SUMIF(#REF!,A1936,#REF!)</f>
        <v>#REF!</v>
      </c>
      <c r="C1936" s="37" t="e">
        <f>SUMIF(#REF!,A1936,#REF!)</f>
        <v>#REF!</v>
      </c>
      <c r="D1936" s="37" t="e">
        <f>SUMIF(#REF!,A1936,#REF!)</f>
        <v>#REF!</v>
      </c>
      <c r="E1936" s="37" t="e">
        <f>SUMIF(#REF!,A1936,#REF!)</f>
        <v>#REF!</v>
      </c>
    </row>
    <row r="1937" spans="1:5" ht="17.100000000000001" customHeight="1" x14ac:dyDescent="0.15">
      <c r="A1937" s="36"/>
      <c r="B1937" s="37" t="e">
        <f>SUMIF(#REF!,A1937,#REF!)</f>
        <v>#REF!</v>
      </c>
      <c r="C1937" s="37" t="e">
        <f>SUMIF(#REF!,A1937,#REF!)</f>
        <v>#REF!</v>
      </c>
      <c r="D1937" s="37" t="e">
        <f>SUMIF(#REF!,A1937,#REF!)</f>
        <v>#REF!</v>
      </c>
      <c r="E1937" s="37" t="e">
        <f>SUMIF(#REF!,A1937,#REF!)</f>
        <v>#REF!</v>
      </c>
    </row>
    <row r="1938" spans="1:5" ht="17.100000000000001" customHeight="1" x14ac:dyDescent="0.15">
      <c r="A1938" s="36"/>
      <c r="B1938" s="37" t="e">
        <f>SUMIF(#REF!,A1938,#REF!)</f>
        <v>#REF!</v>
      </c>
      <c r="C1938" s="37" t="e">
        <f>SUMIF(#REF!,A1938,#REF!)</f>
        <v>#REF!</v>
      </c>
      <c r="D1938" s="37" t="e">
        <f>SUMIF(#REF!,A1938,#REF!)</f>
        <v>#REF!</v>
      </c>
      <c r="E1938" s="37" t="e">
        <f>SUMIF(#REF!,A1938,#REF!)</f>
        <v>#REF!</v>
      </c>
    </row>
    <row r="1939" spans="1:5" ht="17.100000000000001" customHeight="1" x14ac:dyDescent="0.15">
      <c r="A1939" s="36"/>
      <c r="B1939" s="37" t="e">
        <f>SUMIF(#REF!,A1939,#REF!)</f>
        <v>#REF!</v>
      </c>
      <c r="C1939" s="37" t="e">
        <f>SUMIF(#REF!,A1939,#REF!)</f>
        <v>#REF!</v>
      </c>
      <c r="D1939" s="37" t="e">
        <f>SUMIF(#REF!,A1939,#REF!)</f>
        <v>#REF!</v>
      </c>
      <c r="E1939" s="37" t="e">
        <f>SUMIF(#REF!,A1939,#REF!)</f>
        <v>#REF!</v>
      </c>
    </row>
    <row r="1940" spans="1:5" ht="17.100000000000001" customHeight="1" x14ac:dyDescent="0.15">
      <c r="A1940" s="36"/>
      <c r="B1940" s="37" t="e">
        <f>SUMIF(#REF!,A1940,#REF!)</f>
        <v>#REF!</v>
      </c>
      <c r="C1940" s="37" t="e">
        <f>SUMIF(#REF!,A1940,#REF!)</f>
        <v>#REF!</v>
      </c>
      <c r="D1940" s="37" t="e">
        <f>SUMIF(#REF!,A1940,#REF!)</f>
        <v>#REF!</v>
      </c>
      <c r="E1940" s="37" t="e">
        <f>SUMIF(#REF!,A1940,#REF!)</f>
        <v>#REF!</v>
      </c>
    </row>
    <row r="1941" spans="1:5" ht="17.100000000000001" customHeight="1" x14ac:dyDescent="0.15">
      <c r="A1941" s="36"/>
      <c r="B1941" s="37" t="e">
        <f>SUMIF(#REF!,A1941,#REF!)</f>
        <v>#REF!</v>
      </c>
      <c r="C1941" s="37" t="e">
        <f>SUMIF(#REF!,A1941,#REF!)</f>
        <v>#REF!</v>
      </c>
      <c r="D1941" s="37" t="e">
        <f>SUMIF(#REF!,A1941,#REF!)</f>
        <v>#REF!</v>
      </c>
      <c r="E1941" s="37" t="e">
        <f>SUMIF(#REF!,A1941,#REF!)</f>
        <v>#REF!</v>
      </c>
    </row>
    <row r="1942" spans="1:5" ht="17.100000000000001" customHeight="1" x14ac:dyDescent="0.15">
      <c r="A1942" s="36"/>
      <c r="B1942" s="37" t="e">
        <f>SUMIF(#REF!,A1942,#REF!)</f>
        <v>#REF!</v>
      </c>
      <c r="C1942" s="37" t="e">
        <f>SUMIF(#REF!,A1942,#REF!)</f>
        <v>#REF!</v>
      </c>
      <c r="D1942" s="37" t="e">
        <f>SUMIF(#REF!,A1942,#REF!)</f>
        <v>#REF!</v>
      </c>
      <c r="E1942" s="37" t="e">
        <f>SUMIF(#REF!,A1942,#REF!)</f>
        <v>#REF!</v>
      </c>
    </row>
    <row r="1943" spans="1:5" ht="17.100000000000001" customHeight="1" x14ac:dyDescent="0.15">
      <c r="A1943" s="36"/>
      <c r="B1943" s="37" t="e">
        <f>SUMIF(#REF!,A1943,#REF!)</f>
        <v>#REF!</v>
      </c>
      <c r="C1943" s="37" t="e">
        <f>SUMIF(#REF!,A1943,#REF!)</f>
        <v>#REF!</v>
      </c>
      <c r="D1943" s="37" t="e">
        <f>SUMIF(#REF!,A1943,#REF!)</f>
        <v>#REF!</v>
      </c>
      <c r="E1943" s="37" t="e">
        <f>SUMIF(#REF!,A1943,#REF!)</f>
        <v>#REF!</v>
      </c>
    </row>
    <row r="1944" spans="1:5" ht="17.100000000000001" customHeight="1" x14ac:dyDescent="0.15">
      <c r="A1944" s="36"/>
      <c r="B1944" s="37" t="e">
        <f>SUMIF(#REF!,A1944,#REF!)</f>
        <v>#REF!</v>
      </c>
      <c r="C1944" s="37" t="e">
        <f>SUMIF(#REF!,A1944,#REF!)</f>
        <v>#REF!</v>
      </c>
      <c r="D1944" s="37" t="e">
        <f>SUMIF(#REF!,A1944,#REF!)</f>
        <v>#REF!</v>
      </c>
      <c r="E1944" s="37" t="e">
        <f>SUMIF(#REF!,A1944,#REF!)</f>
        <v>#REF!</v>
      </c>
    </row>
    <row r="1945" spans="1:5" ht="17.100000000000001" customHeight="1" x14ac:dyDescent="0.15">
      <c r="A1945" s="36"/>
      <c r="B1945" s="37" t="e">
        <f>SUMIF(#REF!,A1945,#REF!)</f>
        <v>#REF!</v>
      </c>
      <c r="C1945" s="37" t="e">
        <f>SUMIF(#REF!,A1945,#REF!)</f>
        <v>#REF!</v>
      </c>
      <c r="D1945" s="37" t="e">
        <f>SUMIF(#REF!,A1945,#REF!)</f>
        <v>#REF!</v>
      </c>
      <c r="E1945" s="37" t="e">
        <f>SUMIF(#REF!,A1945,#REF!)</f>
        <v>#REF!</v>
      </c>
    </row>
    <row r="1946" spans="1:5" ht="17.100000000000001" customHeight="1" x14ac:dyDescent="0.15">
      <c r="A1946" s="36"/>
      <c r="B1946" s="37" t="e">
        <f>SUMIF(#REF!,A1946,#REF!)</f>
        <v>#REF!</v>
      </c>
      <c r="C1946" s="37" t="e">
        <f>SUMIF(#REF!,A1946,#REF!)</f>
        <v>#REF!</v>
      </c>
      <c r="D1946" s="37" t="e">
        <f>SUMIF(#REF!,A1946,#REF!)</f>
        <v>#REF!</v>
      </c>
      <c r="E1946" s="37" t="e">
        <f>SUMIF(#REF!,A1946,#REF!)</f>
        <v>#REF!</v>
      </c>
    </row>
    <row r="1947" spans="1:5" ht="17.100000000000001" customHeight="1" x14ac:dyDescent="0.15">
      <c r="A1947" s="36"/>
      <c r="B1947" s="37" t="e">
        <f>SUMIF(#REF!,A1947,#REF!)</f>
        <v>#REF!</v>
      </c>
      <c r="C1947" s="37" t="e">
        <f>SUMIF(#REF!,A1947,#REF!)</f>
        <v>#REF!</v>
      </c>
      <c r="D1947" s="37" t="e">
        <f>SUMIF(#REF!,A1947,#REF!)</f>
        <v>#REF!</v>
      </c>
      <c r="E1947" s="37" t="e">
        <f>SUMIF(#REF!,A1947,#REF!)</f>
        <v>#REF!</v>
      </c>
    </row>
    <row r="1948" spans="1:5" ht="17.100000000000001" customHeight="1" x14ac:dyDescent="0.15">
      <c r="A1948" s="36"/>
      <c r="B1948" s="37" t="e">
        <f>SUMIF(#REF!,A1948,#REF!)</f>
        <v>#REF!</v>
      </c>
      <c r="C1948" s="37" t="e">
        <f>SUMIF(#REF!,A1948,#REF!)</f>
        <v>#REF!</v>
      </c>
      <c r="D1948" s="37" t="e">
        <f>SUMIF(#REF!,A1948,#REF!)</f>
        <v>#REF!</v>
      </c>
      <c r="E1948" s="37" t="e">
        <f>SUMIF(#REF!,A1948,#REF!)</f>
        <v>#REF!</v>
      </c>
    </row>
    <row r="1949" spans="1:5" ht="17.100000000000001" customHeight="1" x14ac:dyDescent="0.15">
      <c r="A1949" s="36"/>
      <c r="B1949" s="37" t="e">
        <f>SUMIF(#REF!,A1949,#REF!)</f>
        <v>#REF!</v>
      </c>
      <c r="C1949" s="37" t="e">
        <f>SUMIF(#REF!,A1949,#REF!)</f>
        <v>#REF!</v>
      </c>
      <c r="D1949" s="37" t="e">
        <f>SUMIF(#REF!,A1949,#REF!)</f>
        <v>#REF!</v>
      </c>
      <c r="E1949" s="37" t="e">
        <f>SUMIF(#REF!,A1949,#REF!)</f>
        <v>#REF!</v>
      </c>
    </row>
    <row r="1950" spans="1:5" ht="17.100000000000001" customHeight="1" x14ac:dyDescent="0.15">
      <c r="A1950" s="36"/>
      <c r="B1950" s="37" t="e">
        <f>SUMIF(#REF!,A1950,#REF!)</f>
        <v>#REF!</v>
      </c>
      <c r="C1950" s="37" t="e">
        <f>SUMIF(#REF!,A1950,#REF!)</f>
        <v>#REF!</v>
      </c>
      <c r="D1950" s="37" t="e">
        <f>SUMIF(#REF!,A1950,#REF!)</f>
        <v>#REF!</v>
      </c>
      <c r="E1950" s="37" t="e">
        <f>SUMIF(#REF!,A1950,#REF!)</f>
        <v>#REF!</v>
      </c>
    </row>
    <row r="1951" spans="1:5" ht="17.100000000000001" customHeight="1" x14ac:dyDescent="0.15">
      <c r="A1951" s="36"/>
      <c r="B1951" s="37" t="e">
        <f>SUMIF(#REF!,A1951,#REF!)</f>
        <v>#REF!</v>
      </c>
      <c r="C1951" s="37" t="e">
        <f>SUMIF(#REF!,A1951,#REF!)</f>
        <v>#REF!</v>
      </c>
      <c r="D1951" s="37" t="e">
        <f>SUMIF(#REF!,A1951,#REF!)</f>
        <v>#REF!</v>
      </c>
      <c r="E1951" s="37" t="e">
        <f>SUMIF(#REF!,A1951,#REF!)</f>
        <v>#REF!</v>
      </c>
    </row>
    <row r="1952" spans="1:5" ht="17.100000000000001" customHeight="1" x14ac:dyDescent="0.15">
      <c r="A1952" s="36"/>
      <c r="B1952" s="37" t="e">
        <f>SUMIF(#REF!,A1952,#REF!)</f>
        <v>#REF!</v>
      </c>
      <c r="C1952" s="37" t="e">
        <f>SUMIF(#REF!,A1952,#REF!)</f>
        <v>#REF!</v>
      </c>
      <c r="D1952" s="37" t="e">
        <f>SUMIF(#REF!,A1952,#REF!)</f>
        <v>#REF!</v>
      </c>
      <c r="E1952" s="37" t="e">
        <f>SUMIF(#REF!,A1952,#REF!)</f>
        <v>#REF!</v>
      </c>
    </row>
    <row r="1953" spans="1:5" ht="17.100000000000001" customHeight="1" x14ac:dyDescent="0.15">
      <c r="A1953" s="36"/>
      <c r="B1953" s="37" t="e">
        <f>SUMIF(#REF!,A1953,#REF!)</f>
        <v>#REF!</v>
      </c>
      <c r="C1953" s="37" t="e">
        <f>SUMIF(#REF!,A1953,#REF!)</f>
        <v>#REF!</v>
      </c>
      <c r="D1953" s="37" t="e">
        <f>SUMIF(#REF!,A1953,#REF!)</f>
        <v>#REF!</v>
      </c>
      <c r="E1953" s="37" t="e">
        <f>SUMIF(#REF!,A1953,#REF!)</f>
        <v>#REF!</v>
      </c>
    </row>
    <row r="1954" spans="1:5" ht="17.100000000000001" customHeight="1" x14ac:dyDescent="0.15">
      <c r="A1954" s="36"/>
      <c r="B1954" s="37" t="e">
        <f>SUMIF(#REF!,A1954,#REF!)</f>
        <v>#REF!</v>
      </c>
      <c r="C1954" s="37" t="e">
        <f>SUMIF(#REF!,A1954,#REF!)</f>
        <v>#REF!</v>
      </c>
      <c r="D1954" s="37" t="e">
        <f>SUMIF(#REF!,A1954,#REF!)</f>
        <v>#REF!</v>
      </c>
      <c r="E1954" s="37" t="e">
        <f>SUMIF(#REF!,A1954,#REF!)</f>
        <v>#REF!</v>
      </c>
    </row>
    <row r="1955" spans="1:5" ht="17.100000000000001" customHeight="1" x14ac:dyDescent="0.15">
      <c r="A1955" s="36"/>
      <c r="B1955" s="37" t="e">
        <f>SUMIF(#REF!,A1955,#REF!)</f>
        <v>#REF!</v>
      </c>
      <c r="C1955" s="37" t="e">
        <f>SUMIF(#REF!,A1955,#REF!)</f>
        <v>#REF!</v>
      </c>
      <c r="D1955" s="37" t="e">
        <f>SUMIF(#REF!,A1955,#REF!)</f>
        <v>#REF!</v>
      </c>
      <c r="E1955" s="37" t="e">
        <f>SUMIF(#REF!,A1955,#REF!)</f>
        <v>#REF!</v>
      </c>
    </row>
    <row r="1956" spans="1:5" ht="17.100000000000001" customHeight="1" x14ac:dyDescent="0.15">
      <c r="A1956" s="36"/>
      <c r="B1956" s="37" t="e">
        <f>SUMIF(#REF!,A1956,#REF!)</f>
        <v>#REF!</v>
      </c>
      <c r="C1956" s="37" t="e">
        <f>SUMIF(#REF!,A1956,#REF!)</f>
        <v>#REF!</v>
      </c>
      <c r="D1956" s="37" t="e">
        <f>SUMIF(#REF!,A1956,#REF!)</f>
        <v>#REF!</v>
      </c>
      <c r="E1956" s="37" t="e">
        <f>SUMIF(#REF!,A1956,#REF!)</f>
        <v>#REF!</v>
      </c>
    </row>
    <row r="1957" spans="1:5" ht="17.100000000000001" customHeight="1" x14ac:dyDescent="0.15">
      <c r="A1957" s="36"/>
      <c r="B1957" s="37" t="e">
        <f>SUMIF(#REF!,A1957,#REF!)</f>
        <v>#REF!</v>
      </c>
      <c r="C1957" s="37" t="e">
        <f>SUMIF(#REF!,A1957,#REF!)</f>
        <v>#REF!</v>
      </c>
      <c r="D1957" s="37" t="e">
        <f>SUMIF(#REF!,A1957,#REF!)</f>
        <v>#REF!</v>
      </c>
      <c r="E1957" s="37" t="e">
        <f>SUMIF(#REF!,A1957,#REF!)</f>
        <v>#REF!</v>
      </c>
    </row>
    <row r="1958" spans="1:5" ht="17.100000000000001" customHeight="1" x14ac:dyDescent="0.15">
      <c r="A1958" s="36"/>
      <c r="B1958" s="37" t="e">
        <f>SUMIF(#REF!,A1958,#REF!)</f>
        <v>#REF!</v>
      </c>
      <c r="C1958" s="37" t="e">
        <f>SUMIF(#REF!,A1958,#REF!)</f>
        <v>#REF!</v>
      </c>
      <c r="D1958" s="37" t="e">
        <f>SUMIF(#REF!,A1958,#REF!)</f>
        <v>#REF!</v>
      </c>
      <c r="E1958" s="37" t="e">
        <f>SUMIF(#REF!,A1958,#REF!)</f>
        <v>#REF!</v>
      </c>
    </row>
    <row r="1959" spans="1:5" ht="17.100000000000001" customHeight="1" x14ac:dyDescent="0.15">
      <c r="A1959" s="36"/>
      <c r="B1959" s="37" t="e">
        <f>SUMIF(#REF!,A1959,#REF!)</f>
        <v>#REF!</v>
      </c>
      <c r="C1959" s="37" t="e">
        <f>SUMIF(#REF!,A1959,#REF!)</f>
        <v>#REF!</v>
      </c>
      <c r="D1959" s="37" t="e">
        <f>SUMIF(#REF!,A1959,#REF!)</f>
        <v>#REF!</v>
      </c>
      <c r="E1959" s="37" t="e">
        <f>SUMIF(#REF!,A1959,#REF!)</f>
        <v>#REF!</v>
      </c>
    </row>
    <row r="1960" spans="1:5" ht="17.100000000000001" customHeight="1" x14ac:dyDescent="0.15">
      <c r="A1960" s="36"/>
      <c r="B1960" s="37" t="e">
        <f>SUMIF(#REF!,A1960,#REF!)</f>
        <v>#REF!</v>
      </c>
      <c r="C1960" s="37" t="e">
        <f>SUMIF(#REF!,A1960,#REF!)</f>
        <v>#REF!</v>
      </c>
      <c r="D1960" s="37" t="e">
        <f>SUMIF(#REF!,A1960,#REF!)</f>
        <v>#REF!</v>
      </c>
      <c r="E1960" s="37" t="e">
        <f>SUMIF(#REF!,A1960,#REF!)</f>
        <v>#REF!</v>
      </c>
    </row>
    <row r="1961" spans="1:5" ht="17.100000000000001" customHeight="1" x14ac:dyDescent="0.15">
      <c r="A1961" s="36"/>
      <c r="B1961" s="37" t="e">
        <f>SUMIF(#REF!,A1961,#REF!)</f>
        <v>#REF!</v>
      </c>
      <c r="C1961" s="37" t="e">
        <f>SUMIF(#REF!,A1961,#REF!)</f>
        <v>#REF!</v>
      </c>
      <c r="D1961" s="37" t="e">
        <f>SUMIF(#REF!,A1961,#REF!)</f>
        <v>#REF!</v>
      </c>
      <c r="E1961" s="37" t="e">
        <f>SUMIF(#REF!,A1961,#REF!)</f>
        <v>#REF!</v>
      </c>
    </row>
    <row r="1962" spans="1:5" ht="17.100000000000001" customHeight="1" x14ac:dyDescent="0.15">
      <c r="A1962" s="36"/>
      <c r="B1962" s="37" t="e">
        <f>SUMIF(#REF!,A1962,#REF!)</f>
        <v>#REF!</v>
      </c>
      <c r="C1962" s="37" t="e">
        <f>SUMIF(#REF!,A1962,#REF!)</f>
        <v>#REF!</v>
      </c>
      <c r="D1962" s="37" t="e">
        <f>SUMIF(#REF!,A1962,#REF!)</f>
        <v>#REF!</v>
      </c>
      <c r="E1962" s="37" t="e">
        <f>SUMIF(#REF!,A1962,#REF!)</f>
        <v>#REF!</v>
      </c>
    </row>
    <row r="1963" spans="1:5" ht="17.100000000000001" customHeight="1" x14ac:dyDescent="0.15">
      <c r="A1963" s="36"/>
      <c r="B1963" s="37" t="e">
        <f>SUMIF(#REF!,A1963,#REF!)</f>
        <v>#REF!</v>
      </c>
      <c r="C1963" s="37" t="e">
        <f>SUMIF(#REF!,A1963,#REF!)</f>
        <v>#REF!</v>
      </c>
      <c r="D1963" s="37" t="e">
        <f>SUMIF(#REF!,A1963,#REF!)</f>
        <v>#REF!</v>
      </c>
      <c r="E1963" s="37" t="e">
        <f>SUMIF(#REF!,A1963,#REF!)</f>
        <v>#REF!</v>
      </c>
    </row>
    <row r="1964" spans="1:5" ht="17.100000000000001" customHeight="1" x14ac:dyDescent="0.15">
      <c r="A1964" s="36"/>
      <c r="B1964" s="37" t="e">
        <f>SUMIF(#REF!,A1964,#REF!)</f>
        <v>#REF!</v>
      </c>
      <c r="C1964" s="37" t="e">
        <f>SUMIF(#REF!,A1964,#REF!)</f>
        <v>#REF!</v>
      </c>
      <c r="D1964" s="37" t="e">
        <f>SUMIF(#REF!,A1964,#REF!)</f>
        <v>#REF!</v>
      </c>
      <c r="E1964" s="37" t="e">
        <f>SUMIF(#REF!,A1964,#REF!)</f>
        <v>#REF!</v>
      </c>
    </row>
    <row r="1965" spans="1:5" ht="17.100000000000001" customHeight="1" x14ac:dyDescent="0.15">
      <c r="A1965" s="36"/>
      <c r="B1965" s="37" t="e">
        <f>SUMIF(#REF!,A1965,#REF!)</f>
        <v>#REF!</v>
      </c>
      <c r="C1965" s="37" t="e">
        <f>SUMIF(#REF!,A1965,#REF!)</f>
        <v>#REF!</v>
      </c>
      <c r="D1965" s="37" t="e">
        <f>SUMIF(#REF!,A1965,#REF!)</f>
        <v>#REF!</v>
      </c>
      <c r="E1965" s="37" t="e">
        <f>SUMIF(#REF!,A1965,#REF!)</f>
        <v>#REF!</v>
      </c>
    </row>
    <row r="1966" spans="1:5" ht="17.100000000000001" customHeight="1" x14ac:dyDescent="0.15">
      <c r="A1966" s="36"/>
      <c r="B1966" s="37" t="e">
        <f>SUMIF(#REF!,A1966,#REF!)</f>
        <v>#REF!</v>
      </c>
      <c r="C1966" s="37" t="e">
        <f>SUMIF(#REF!,A1966,#REF!)</f>
        <v>#REF!</v>
      </c>
      <c r="D1966" s="37" t="e">
        <f>SUMIF(#REF!,A1966,#REF!)</f>
        <v>#REF!</v>
      </c>
      <c r="E1966" s="37" t="e">
        <f>SUMIF(#REF!,A1966,#REF!)</f>
        <v>#REF!</v>
      </c>
    </row>
    <row r="1967" spans="1:5" ht="17.100000000000001" customHeight="1" x14ac:dyDescent="0.15">
      <c r="A1967" s="36"/>
      <c r="B1967" s="37" t="e">
        <f>SUMIF(#REF!,A1967,#REF!)</f>
        <v>#REF!</v>
      </c>
      <c r="C1967" s="37" t="e">
        <f>SUMIF(#REF!,A1967,#REF!)</f>
        <v>#REF!</v>
      </c>
      <c r="D1967" s="37" t="e">
        <f>SUMIF(#REF!,A1967,#REF!)</f>
        <v>#REF!</v>
      </c>
      <c r="E1967" s="37" t="e">
        <f>SUMIF(#REF!,A1967,#REF!)</f>
        <v>#REF!</v>
      </c>
    </row>
    <row r="1968" spans="1:5" ht="17.100000000000001" customHeight="1" x14ac:dyDescent="0.15">
      <c r="A1968" s="36"/>
      <c r="B1968" s="37" t="e">
        <f>SUMIF(#REF!,A1968,#REF!)</f>
        <v>#REF!</v>
      </c>
      <c r="C1968" s="37" t="e">
        <f>SUMIF(#REF!,A1968,#REF!)</f>
        <v>#REF!</v>
      </c>
      <c r="D1968" s="37" t="e">
        <f>SUMIF(#REF!,A1968,#REF!)</f>
        <v>#REF!</v>
      </c>
      <c r="E1968" s="37" t="e">
        <f>SUMIF(#REF!,A1968,#REF!)</f>
        <v>#REF!</v>
      </c>
    </row>
    <row r="1969" spans="1:5" ht="17.100000000000001" customHeight="1" x14ac:dyDescent="0.15">
      <c r="A1969" s="36"/>
      <c r="B1969" s="37" t="e">
        <f>SUMIF(#REF!,A1969,#REF!)</f>
        <v>#REF!</v>
      </c>
      <c r="C1969" s="37" t="e">
        <f>SUMIF(#REF!,A1969,#REF!)</f>
        <v>#REF!</v>
      </c>
      <c r="D1969" s="37" t="e">
        <f>SUMIF(#REF!,A1969,#REF!)</f>
        <v>#REF!</v>
      </c>
      <c r="E1969" s="37" t="e">
        <f>SUMIF(#REF!,A1969,#REF!)</f>
        <v>#REF!</v>
      </c>
    </row>
    <row r="1970" spans="1:5" ht="17.100000000000001" customHeight="1" x14ac:dyDescent="0.15">
      <c r="A1970" s="36"/>
      <c r="B1970" s="37" t="e">
        <f>SUMIF(#REF!,A1970,#REF!)</f>
        <v>#REF!</v>
      </c>
      <c r="C1970" s="37" t="e">
        <f>SUMIF(#REF!,A1970,#REF!)</f>
        <v>#REF!</v>
      </c>
      <c r="D1970" s="37" t="e">
        <f>SUMIF(#REF!,A1970,#REF!)</f>
        <v>#REF!</v>
      </c>
      <c r="E1970" s="37" t="e">
        <f>SUMIF(#REF!,A1970,#REF!)</f>
        <v>#REF!</v>
      </c>
    </row>
    <row r="1971" spans="1:5" ht="17.100000000000001" customHeight="1" x14ac:dyDescent="0.15">
      <c r="A1971" s="36"/>
      <c r="B1971" s="37" t="e">
        <f>SUMIF(#REF!,A1971,#REF!)</f>
        <v>#REF!</v>
      </c>
      <c r="C1971" s="37" t="e">
        <f>SUMIF(#REF!,A1971,#REF!)</f>
        <v>#REF!</v>
      </c>
      <c r="D1971" s="37" t="e">
        <f>SUMIF(#REF!,A1971,#REF!)</f>
        <v>#REF!</v>
      </c>
      <c r="E1971" s="37" t="e">
        <f>SUMIF(#REF!,A1971,#REF!)</f>
        <v>#REF!</v>
      </c>
    </row>
    <row r="1972" spans="1:5" ht="17.100000000000001" customHeight="1" x14ac:dyDescent="0.15">
      <c r="A1972" s="36"/>
      <c r="B1972" s="37" t="e">
        <f>SUMIF(#REF!,A1972,#REF!)</f>
        <v>#REF!</v>
      </c>
      <c r="C1972" s="37" t="e">
        <f>SUMIF(#REF!,A1972,#REF!)</f>
        <v>#REF!</v>
      </c>
      <c r="D1972" s="37" t="e">
        <f>SUMIF(#REF!,A1972,#REF!)</f>
        <v>#REF!</v>
      </c>
      <c r="E1972" s="37" t="e">
        <f>SUMIF(#REF!,A1972,#REF!)</f>
        <v>#REF!</v>
      </c>
    </row>
    <row r="1973" spans="1:5" ht="17.100000000000001" customHeight="1" x14ac:dyDescent="0.15">
      <c r="A1973" s="36"/>
      <c r="B1973" s="37" t="e">
        <f>SUMIF(#REF!,A1973,#REF!)</f>
        <v>#REF!</v>
      </c>
      <c r="C1973" s="37" t="e">
        <f>SUMIF(#REF!,A1973,#REF!)</f>
        <v>#REF!</v>
      </c>
      <c r="D1973" s="37" t="e">
        <f>SUMIF(#REF!,A1973,#REF!)</f>
        <v>#REF!</v>
      </c>
      <c r="E1973" s="37" t="e">
        <f>SUMIF(#REF!,A1973,#REF!)</f>
        <v>#REF!</v>
      </c>
    </row>
    <row r="1974" spans="1:5" ht="17.100000000000001" customHeight="1" x14ac:dyDescent="0.15">
      <c r="A1974" s="36"/>
      <c r="B1974" s="37" t="e">
        <f>SUMIF(#REF!,A1974,#REF!)</f>
        <v>#REF!</v>
      </c>
      <c r="C1974" s="37" t="e">
        <f>SUMIF(#REF!,A1974,#REF!)</f>
        <v>#REF!</v>
      </c>
      <c r="D1974" s="37" t="e">
        <f>SUMIF(#REF!,A1974,#REF!)</f>
        <v>#REF!</v>
      </c>
      <c r="E1974" s="37" t="e">
        <f>SUMIF(#REF!,A1974,#REF!)</f>
        <v>#REF!</v>
      </c>
    </row>
    <row r="1975" spans="1:5" ht="17.100000000000001" customHeight="1" x14ac:dyDescent="0.15">
      <c r="A1975" s="36"/>
      <c r="B1975" s="37" t="e">
        <f>SUMIF(#REF!,A1975,#REF!)</f>
        <v>#REF!</v>
      </c>
      <c r="C1975" s="37" t="e">
        <f>SUMIF(#REF!,A1975,#REF!)</f>
        <v>#REF!</v>
      </c>
      <c r="D1975" s="37" t="e">
        <f>SUMIF(#REF!,A1975,#REF!)</f>
        <v>#REF!</v>
      </c>
      <c r="E1975" s="37" t="e">
        <f>SUMIF(#REF!,A1975,#REF!)</f>
        <v>#REF!</v>
      </c>
    </row>
    <row r="1976" spans="1:5" ht="17.100000000000001" customHeight="1" x14ac:dyDescent="0.15">
      <c r="A1976" s="36"/>
      <c r="B1976" s="37" t="e">
        <f>SUMIF(#REF!,A1976,#REF!)</f>
        <v>#REF!</v>
      </c>
      <c r="C1976" s="37" t="e">
        <f>SUMIF(#REF!,A1976,#REF!)</f>
        <v>#REF!</v>
      </c>
      <c r="D1976" s="37" t="e">
        <f>SUMIF(#REF!,A1976,#REF!)</f>
        <v>#REF!</v>
      </c>
      <c r="E1976" s="37" t="e">
        <f>SUMIF(#REF!,A1976,#REF!)</f>
        <v>#REF!</v>
      </c>
    </row>
    <row r="1977" spans="1:5" ht="17.100000000000001" customHeight="1" x14ac:dyDescent="0.15">
      <c r="A1977" s="36"/>
      <c r="B1977" s="37" t="e">
        <f>SUMIF(#REF!,A1977,#REF!)</f>
        <v>#REF!</v>
      </c>
      <c r="C1977" s="37" t="e">
        <f>SUMIF(#REF!,A1977,#REF!)</f>
        <v>#REF!</v>
      </c>
      <c r="D1977" s="37" t="e">
        <f>SUMIF(#REF!,A1977,#REF!)</f>
        <v>#REF!</v>
      </c>
      <c r="E1977" s="37" t="e">
        <f>SUMIF(#REF!,A1977,#REF!)</f>
        <v>#REF!</v>
      </c>
    </row>
    <row r="1978" spans="1:5" ht="17.100000000000001" customHeight="1" x14ac:dyDescent="0.15">
      <c r="A1978" s="36"/>
      <c r="B1978" s="37" t="e">
        <f>SUMIF(#REF!,A1978,#REF!)</f>
        <v>#REF!</v>
      </c>
      <c r="C1978" s="37" t="e">
        <f>SUMIF(#REF!,A1978,#REF!)</f>
        <v>#REF!</v>
      </c>
      <c r="D1978" s="37" t="e">
        <f>SUMIF(#REF!,A1978,#REF!)</f>
        <v>#REF!</v>
      </c>
      <c r="E1978" s="37" t="e">
        <f>SUMIF(#REF!,A1978,#REF!)</f>
        <v>#REF!</v>
      </c>
    </row>
    <row r="1979" spans="1:5" ht="17.100000000000001" customHeight="1" x14ac:dyDescent="0.15">
      <c r="A1979" s="36"/>
      <c r="B1979" s="37" t="e">
        <f>SUMIF(#REF!,A1979,#REF!)</f>
        <v>#REF!</v>
      </c>
      <c r="C1979" s="37" t="e">
        <f>SUMIF(#REF!,A1979,#REF!)</f>
        <v>#REF!</v>
      </c>
      <c r="D1979" s="37" t="e">
        <f>SUMIF(#REF!,A1979,#REF!)</f>
        <v>#REF!</v>
      </c>
      <c r="E1979" s="37" t="e">
        <f>SUMIF(#REF!,A1979,#REF!)</f>
        <v>#REF!</v>
      </c>
    </row>
    <row r="1980" spans="1:5" ht="17.100000000000001" customHeight="1" x14ac:dyDescent="0.15">
      <c r="A1980" s="36"/>
      <c r="B1980" s="37" t="e">
        <f>SUMIF(#REF!,A1980,#REF!)</f>
        <v>#REF!</v>
      </c>
      <c r="C1980" s="37" t="e">
        <f>SUMIF(#REF!,A1980,#REF!)</f>
        <v>#REF!</v>
      </c>
      <c r="D1980" s="37" t="e">
        <f>SUMIF(#REF!,A1980,#REF!)</f>
        <v>#REF!</v>
      </c>
      <c r="E1980" s="37" t="e">
        <f>SUMIF(#REF!,A1980,#REF!)</f>
        <v>#REF!</v>
      </c>
    </row>
    <row r="1981" spans="1:5" ht="17.100000000000001" customHeight="1" x14ac:dyDescent="0.15">
      <c r="A1981" s="36"/>
      <c r="B1981" s="37" t="e">
        <f>SUMIF(#REF!,A1981,#REF!)</f>
        <v>#REF!</v>
      </c>
      <c r="C1981" s="37" t="e">
        <f>SUMIF(#REF!,A1981,#REF!)</f>
        <v>#REF!</v>
      </c>
      <c r="D1981" s="37" t="e">
        <f>SUMIF(#REF!,A1981,#REF!)</f>
        <v>#REF!</v>
      </c>
      <c r="E1981" s="37" t="e">
        <f>SUMIF(#REF!,A1981,#REF!)</f>
        <v>#REF!</v>
      </c>
    </row>
    <row r="1982" spans="1:5" ht="17.100000000000001" customHeight="1" x14ac:dyDescent="0.15">
      <c r="A1982" s="36"/>
      <c r="B1982" s="37" t="e">
        <f>SUMIF(#REF!,A1982,#REF!)</f>
        <v>#REF!</v>
      </c>
      <c r="C1982" s="37" t="e">
        <f>SUMIF(#REF!,A1982,#REF!)</f>
        <v>#REF!</v>
      </c>
      <c r="D1982" s="37" t="e">
        <f>SUMIF(#REF!,A1982,#REF!)</f>
        <v>#REF!</v>
      </c>
      <c r="E1982" s="37" t="e">
        <f>SUMIF(#REF!,A1982,#REF!)</f>
        <v>#REF!</v>
      </c>
    </row>
    <row r="1983" spans="1:5" ht="17.100000000000001" customHeight="1" x14ac:dyDescent="0.15">
      <c r="A1983" s="36"/>
      <c r="B1983" s="37" t="e">
        <f>SUMIF(#REF!,A1983,#REF!)</f>
        <v>#REF!</v>
      </c>
      <c r="C1983" s="37" t="e">
        <f>SUMIF(#REF!,A1983,#REF!)</f>
        <v>#REF!</v>
      </c>
      <c r="D1983" s="37" t="e">
        <f>SUMIF(#REF!,A1983,#REF!)</f>
        <v>#REF!</v>
      </c>
      <c r="E1983" s="37" t="e">
        <f>SUMIF(#REF!,A1983,#REF!)</f>
        <v>#REF!</v>
      </c>
    </row>
    <row r="1984" spans="1:5" ht="17.100000000000001" customHeight="1" x14ac:dyDescent="0.15">
      <c r="A1984" s="36"/>
      <c r="B1984" s="37" t="e">
        <f>SUMIF(#REF!,A1984,#REF!)</f>
        <v>#REF!</v>
      </c>
      <c r="C1984" s="37" t="e">
        <f>SUMIF(#REF!,A1984,#REF!)</f>
        <v>#REF!</v>
      </c>
      <c r="D1984" s="37" t="e">
        <f>SUMIF(#REF!,A1984,#REF!)</f>
        <v>#REF!</v>
      </c>
      <c r="E1984" s="37" t="e">
        <f>SUMIF(#REF!,A1984,#REF!)</f>
        <v>#REF!</v>
      </c>
    </row>
    <row r="1985" spans="1:5" ht="17.100000000000001" customHeight="1" x14ac:dyDescent="0.15">
      <c r="A1985" s="36"/>
      <c r="B1985" s="37" t="e">
        <f>SUMIF(#REF!,A1985,#REF!)</f>
        <v>#REF!</v>
      </c>
      <c r="C1985" s="37" t="e">
        <f>SUMIF(#REF!,A1985,#REF!)</f>
        <v>#REF!</v>
      </c>
      <c r="D1985" s="37" t="e">
        <f>SUMIF(#REF!,A1985,#REF!)</f>
        <v>#REF!</v>
      </c>
      <c r="E1985" s="37" t="e">
        <f>SUMIF(#REF!,A1985,#REF!)</f>
        <v>#REF!</v>
      </c>
    </row>
    <row r="1986" spans="1:5" ht="17.100000000000001" customHeight="1" x14ac:dyDescent="0.15">
      <c r="A1986" s="36"/>
      <c r="B1986" s="37" t="e">
        <f>SUMIF(#REF!,A1986,#REF!)</f>
        <v>#REF!</v>
      </c>
      <c r="C1986" s="37" t="e">
        <f>SUMIF(#REF!,A1986,#REF!)</f>
        <v>#REF!</v>
      </c>
      <c r="D1986" s="37" t="e">
        <f>SUMIF(#REF!,A1986,#REF!)</f>
        <v>#REF!</v>
      </c>
      <c r="E1986" s="37" t="e">
        <f>SUMIF(#REF!,A1986,#REF!)</f>
        <v>#REF!</v>
      </c>
    </row>
    <row r="1987" spans="1:5" ht="17.100000000000001" customHeight="1" x14ac:dyDescent="0.15">
      <c r="A1987" s="36"/>
      <c r="B1987" s="37" t="e">
        <f>SUMIF(#REF!,A1987,#REF!)</f>
        <v>#REF!</v>
      </c>
      <c r="C1987" s="37" t="e">
        <f>SUMIF(#REF!,A1987,#REF!)</f>
        <v>#REF!</v>
      </c>
      <c r="D1987" s="37" t="e">
        <f>SUMIF(#REF!,A1987,#REF!)</f>
        <v>#REF!</v>
      </c>
      <c r="E1987" s="37" t="e">
        <f>SUMIF(#REF!,A1987,#REF!)</f>
        <v>#REF!</v>
      </c>
    </row>
    <row r="1988" spans="1:5" ht="17.100000000000001" customHeight="1" x14ac:dyDescent="0.15">
      <c r="A1988" s="36"/>
      <c r="B1988" s="37" t="e">
        <f>SUMIF(#REF!,A1988,#REF!)</f>
        <v>#REF!</v>
      </c>
      <c r="C1988" s="37" t="e">
        <f>SUMIF(#REF!,A1988,#REF!)</f>
        <v>#REF!</v>
      </c>
      <c r="D1988" s="37" t="e">
        <f>SUMIF(#REF!,A1988,#REF!)</f>
        <v>#REF!</v>
      </c>
      <c r="E1988" s="37" t="e">
        <f>SUMIF(#REF!,A1988,#REF!)</f>
        <v>#REF!</v>
      </c>
    </row>
    <row r="1989" spans="1:5" ht="17.100000000000001" customHeight="1" x14ac:dyDescent="0.15">
      <c r="A1989" s="36"/>
      <c r="B1989" s="37" t="e">
        <f>SUMIF(#REF!,A1989,#REF!)</f>
        <v>#REF!</v>
      </c>
      <c r="C1989" s="37" t="e">
        <f>SUMIF(#REF!,A1989,#REF!)</f>
        <v>#REF!</v>
      </c>
      <c r="D1989" s="37" t="e">
        <f>SUMIF(#REF!,A1989,#REF!)</f>
        <v>#REF!</v>
      </c>
      <c r="E1989" s="37" t="e">
        <f>SUMIF(#REF!,A1989,#REF!)</f>
        <v>#REF!</v>
      </c>
    </row>
    <row r="1990" spans="1:5" ht="17.100000000000001" customHeight="1" x14ac:dyDescent="0.15">
      <c r="A1990" s="36"/>
      <c r="B1990" s="37" t="e">
        <f>SUMIF(#REF!,A1990,#REF!)</f>
        <v>#REF!</v>
      </c>
      <c r="C1990" s="37" t="e">
        <f>SUMIF(#REF!,A1990,#REF!)</f>
        <v>#REF!</v>
      </c>
      <c r="D1990" s="37" t="e">
        <f>SUMIF(#REF!,A1990,#REF!)</f>
        <v>#REF!</v>
      </c>
      <c r="E1990" s="37" t="e">
        <f>SUMIF(#REF!,A1990,#REF!)</f>
        <v>#REF!</v>
      </c>
    </row>
    <row r="1991" spans="1:5" ht="17.100000000000001" customHeight="1" x14ac:dyDescent="0.15">
      <c r="A1991" s="36"/>
      <c r="B1991" s="37" t="e">
        <f>SUMIF(#REF!,A1991,#REF!)</f>
        <v>#REF!</v>
      </c>
      <c r="C1991" s="37" t="e">
        <f>SUMIF(#REF!,A1991,#REF!)</f>
        <v>#REF!</v>
      </c>
      <c r="D1991" s="37" t="e">
        <f>SUMIF(#REF!,A1991,#REF!)</f>
        <v>#REF!</v>
      </c>
      <c r="E1991" s="37" t="e">
        <f>SUMIF(#REF!,A1991,#REF!)</f>
        <v>#REF!</v>
      </c>
    </row>
    <row r="1992" spans="1:5" ht="17.100000000000001" customHeight="1" x14ac:dyDescent="0.15">
      <c r="A1992" s="36"/>
      <c r="B1992" s="37" t="e">
        <f>SUMIF(#REF!,A1992,#REF!)</f>
        <v>#REF!</v>
      </c>
      <c r="C1992" s="37" t="e">
        <f>SUMIF(#REF!,A1992,#REF!)</f>
        <v>#REF!</v>
      </c>
      <c r="D1992" s="37" t="e">
        <f>SUMIF(#REF!,A1992,#REF!)</f>
        <v>#REF!</v>
      </c>
      <c r="E1992" s="37" t="e">
        <f>SUMIF(#REF!,A1992,#REF!)</f>
        <v>#REF!</v>
      </c>
    </row>
    <row r="1993" spans="1:5" ht="17.100000000000001" customHeight="1" x14ac:dyDescent="0.15">
      <c r="A1993" s="36"/>
      <c r="B1993" s="37" t="e">
        <f>SUMIF(#REF!,A1993,#REF!)</f>
        <v>#REF!</v>
      </c>
      <c r="C1993" s="37" t="e">
        <f>SUMIF(#REF!,A1993,#REF!)</f>
        <v>#REF!</v>
      </c>
      <c r="D1993" s="37" t="e">
        <f>SUMIF(#REF!,A1993,#REF!)</f>
        <v>#REF!</v>
      </c>
      <c r="E1993" s="37" t="e">
        <f>SUMIF(#REF!,A1993,#REF!)</f>
        <v>#REF!</v>
      </c>
    </row>
    <row r="1994" spans="1:5" ht="17.100000000000001" customHeight="1" x14ac:dyDescent="0.15">
      <c r="A1994" s="36"/>
      <c r="B1994" s="37" t="e">
        <f>SUMIF(#REF!,A1994,#REF!)</f>
        <v>#REF!</v>
      </c>
      <c r="C1994" s="37" t="e">
        <f>SUMIF(#REF!,A1994,#REF!)</f>
        <v>#REF!</v>
      </c>
      <c r="D1994" s="37" t="e">
        <f>SUMIF(#REF!,A1994,#REF!)</f>
        <v>#REF!</v>
      </c>
      <c r="E1994" s="37" t="e">
        <f>SUMIF(#REF!,A1994,#REF!)</f>
        <v>#REF!</v>
      </c>
    </row>
    <row r="1995" spans="1:5" ht="17.100000000000001" customHeight="1" x14ac:dyDescent="0.15">
      <c r="A1995" s="36"/>
      <c r="B1995" s="37" t="e">
        <f>SUMIF(#REF!,A1995,#REF!)</f>
        <v>#REF!</v>
      </c>
      <c r="C1995" s="37" t="e">
        <f>SUMIF(#REF!,A1995,#REF!)</f>
        <v>#REF!</v>
      </c>
      <c r="D1995" s="37" t="e">
        <f>SUMIF(#REF!,A1995,#REF!)</f>
        <v>#REF!</v>
      </c>
      <c r="E1995" s="37" t="e">
        <f>SUMIF(#REF!,A1995,#REF!)</f>
        <v>#REF!</v>
      </c>
    </row>
    <row r="1996" spans="1:5" ht="17.100000000000001" customHeight="1" x14ac:dyDescent="0.15">
      <c r="A1996" s="36"/>
      <c r="B1996" s="37" t="e">
        <f>SUMIF(#REF!,A1996,#REF!)</f>
        <v>#REF!</v>
      </c>
      <c r="C1996" s="37" t="e">
        <f>SUMIF(#REF!,A1996,#REF!)</f>
        <v>#REF!</v>
      </c>
      <c r="D1996" s="37" t="e">
        <f>SUMIF(#REF!,A1996,#REF!)</f>
        <v>#REF!</v>
      </c>
      <c r="E1996" s="37" t="e">
        <f>SUMIF(#REF!,A1996,#REF!)</f>
        <v>#REF!</v>
      </c>
    </row>
    <row r="1997" spans="1:5" ht="17.100000000000001" customHeight="1" x14ac:dyDescent="0.15">
      <c r="A1997" s="36"/>
      <c r="B1997" s="37" t="e">
        <f>SUMIF(#REF!,A1997,#REF!)</f>
        <v>#REF!</v>
      </c>
      <c r="C1997" s="37" t="e">
        <f>SUMIF(#REF!,A1997,#REF!)</f>
        <v>#REF!</v>
      </c>
      <c r="D1997" s="37" t="e">
        <f>SUMIF(#REF!,A1997,#REF!)</f>
        <v>#REF!</v>
      </c>
      <c r="E1997" s="37" t="e">
        <f>SUMIF(#REF!,A1997,#REF!)</f>
        <v>#REF!</v>
      </c>
    </row>
    <row r="1998" spans="1:5" ht="17.100000000000001" customHeight="1" x14ac:dyDescent="0.15">
      <c r="A1998" s="36"/>
      <c r="B1998" s="37" t="e">
        <f>SUMIF(#REF!,A1998,#REF!)</f>
        <v>#REF!</v>
      </c>
      <c r="C1998" s="37" t="e">
        <f>SUMIF(#REF!,A1998,#REF!)</f>
        <v>#REF!</v>
      </c>
      <c r="D1998" s="37" t="e">
        <f>SUMIF(#REF!,A1998,#REF!)</f>
        <v>#REF!</v>
      </c>
      <c r="E1998" s="37" t="e">
        <f>SUMIF(#REF!,A1998,#REF!)</f>
        <v>#REF!</v>
      </c>
    </row>
    <row r="1999" spans="1:5" ht="17.100000000000001" customHeight="1" x14ac:dyDescent="0.15">
      <c r="A1999" s="36"/>
      <c r="B1999" s="37" t="e">
        <f>SUMIF(#REF!,A1999,#REF!)</f>
        <v>#REF!</v>
      </c>
      <c r="C1999" s="37" t="e">
        <f>SUMIF(#REF!,A1999,#REF!)</f>
        <v>#REF!</v>
      </c>
      <c r="D1999" s="37" t="e">
        <f>SUMIF(#REF!,A1999,#REF!)</f>
        <v>#REF!</v>
      </c>
      <c r="E1999" s="37" t="e">
        <f>SUMIF(#REF!,A1999,#REF!)</f>
        <v>#REF!</v>
      </c>
    </row>
    <row r="2000" spans="1:5" ht="17.100000000000001" customHeight="1" x14ac:dyDescent="0.15">
      <c r="A2000" s="36"/>
      <c r="B2000" s="37" t="e">
        <f>SUMIF(#REF!,A2000,#REF!)</f>
        <v>#REF!</v>
      </c>
      <c r="C2000" s="37" t="e">
        <f>SUMIF(#REF!,A2000,#REF!)</f>
        <v>#REF!</v>
      </c>
      <c r="D2000" s="37" t="e">
        <f>SUMIF(#REF!,A2000,#REF!)</f>
        <v>#REF!</v>
      </c>
      <c r="E2000" s="37" t="e">
        <f>SUMIF(#REF!,A2000,#REF!)</f>
        <v>#REF!</v>
      </c>
    </row>
    <row r="2001" spans="1:5" ht="17.100000000000001" customHeight="1" x14ac:dyDescent="0.15">
      <c r="A2001" s="36"/>
      <c r="B2001" s="37" t="e">
        <f>SUMIF(#REF!,A2001,#REF!)</f>
        <v>#REF!</v>
      </c>
      <c r="C2001" s="37" t="e">
        <f>SUMIF(#REF!,A2001,#REF!)</f>
        <v>#REF!</v>
      </c>
      <c r="D2001" s="37" t="e">
        <f>SUMIF(#REF!,A2001,#REF!)</f>
        <v>#REF!</v>
      </c>
      <c r="E2001" s="37" t="e">
        <f>SUMIF(#REF!,A2001,#REF!)</f>
        <v>#REF!</v>
      </c>
    </row>
    <row r="2002" spans="1:5" ht="17.100000000000001" customHeight="1" x14ac:dyDescent="0.15">
      <c r="A2002" s="36"/>
      <c r="B2002" s="37" t="e">
        <f>SUMIF(#REF!,A2002,#REF!)</f>
        <v>#REF!</v>
      </c>
      <c r="C2002" s="37" t="e">
        <f>SUMIF(#REF!,A2002,#REF!)</f>
        <v>#REF!</v>
      </c>
      <c r="D2002" s="37" t="e">
        <f>SUMIF(#REF!,A2002,#REF!)</f>
        <v>#REF!</v>
      </c>
      <c r="E2002" s="37" t="e">
        <f>SUMIF(#REF!,A2002,#REF!)</f>
        <v>#REF!</v>
      </c>
    </row>
    <row r="2003" spans="1:5" ht="17.100000000000001" customHeight="1" x14ac:dyDescent="0.15">
      <c r="A2003" s="36"/>
      <c r="B2003" s="37" t="e">
        <f>SUMIF(#REF!,A2003,#REF!)</f>
        <v>#REF!</v>
      </c>
      <c r="C2003" s="37" t="e">
        <f>SUMIF(#REF!,A2003,#REF!)</f>
        <v>#REF!</v>
      </c>
      <c r="D2003" s="37" t="e">
        <f>SUMIF(#REF!,A2003,#REF!)</f>
        <v>#REF!</v>
      </c>
      <c r="E2003" s="37" t="e">
        <f>SUMIF(#REF!,A2003,#REF!)</f>
        <v>#REF!</v>
      </c>
    </row>
    <row r="2004" spans="1:5" ht="17.100000000000001" customHeight="1" x14ac:dyDescent="0.15">
      <c r="A2004" s="36"/>
      <c r="B2004" s="37" t="e">
        <f>SUMIF(#REF!,A2004,#REF!)</f>
        <v>#REF!</v>
      </c>
      <c r="C2004" s="37" t="e">
        <f>SUMIF(#REF!,A2004,#REF!)</f>
        <v>#REF!</v>
      </c>
      <c r="D2004" s="37" t="e">
        <f>SUMIF(#REF!,A2004,#REF!)</f>
        <v>#REF!</v>
      </c>
      <c r="E2004" s="37" t="e">
        <f>SUMIF(#REF!,A2004,#REF!)</f>
        <v>#REF!</v>
      </c>
    </row>
    <row r="2005" spans="1:5" ht="17.100000000000001" customHeight="1" x14ac:dyDescent="0.15">
      <c r="A2005" s="36"/>
      <c r="B2005" s="37" t="e">
        <f>SUMIF(#REF!,A2005,#REF!)</f>
        <v>#REF!</v>
      </c>
      <c r="C2005" s="37" t="e">
        <f>SUMIF(#REF!,A2005,#REF!)</f>
        <v>#REF!</v>
      </c>
      <c r="D2005" s="37" t="e">
        <f>SUMIF(#REF!,A2005,#REF!)</f>
        <v>#REF!</v>
      </c>
      <c r="E2005" s="37" t="e">
        <f>SUMIF(#REF!,A2005,#REF!)</f>
        <v>#REF!</v>
      </c>
    </row>
    <row r="2006" spans="1:5" ht="17.100000000000001" customHeight="1" x14ac:dyDescent="0.15">
      <c r="A2006" s="36"/>
      <c r="B2006" s="37" t="e">
        <f>SUMIF(#REF!,A2006,#REF!)</f>
        <v>#REF!</v>
      </c>
      <c r="C2006" s="37" t="e">
        <f>SUMIF(#REF!,A2006,#REF!)</f>
        <v>#REF!</v>
      </c>
      <c r="D2006" s="37" t="e">
        <f>SUMIF(#REF!,A2006,#REF!)</f>
        <v>#REF!</v>
      </c>
      <c r="E2006" s="37" t="e">
        <f>SUMIF(#REF!,A2006,#REF!)</f>
        <v>#REF!</v>
      </c>
    </row>
    <row r="2007" spans="1:5" ht="17.100000000000001" customHeight="1" x14ac:dyDescent="0.15">
      <c r="A2007" s="36"/>
      <c r="B2007" s="37" t="e">
        <f>SUMIF(#REF!,A2007,#REF!)</f>
        <v>#REF!</v>
      </c>
      <c r="C2007" s="37" t="e">
        <f>SUMIF(#REF!,A2007,#REF!)</f>
        <v>#REF!</v>
      </c>
      <c r="D2007" s="37" t="e">
        <f>SUMIF(#REF!,A2007,#REF!)</f>
        <v>#REF!</v>
      </c>
      <c r="E2007" s="37" t="e">
        <f>SUMIF(#REF!,A2007,#REF!)</f>
        <v>#REF!</v>
      </c>
    </row>
    <row r="2008" spans="1:5" ht="17.100000000000001" customHeight="1" x14ac:dyDescent="0.15">
      <c r="A2008" s="36"/>
      <c r="B2008" s="37" t="e">
        <f>SUMIF(#REF!,A2008,#REF!)</f>
        <v>#REF!</v>
      </c>
      <c r="C2008" s="37" t="e">
        <f>SUMIF(#REF!,A2008,#REF!)</f>
        <v>#REF!</v>
      </c>
      <c r="D2008" s="37" t="e">
        <f>SUMIF(#REF!,A2008,#REF!)</f>
        <v>#REF!</v>
      </c>
      <c r="E2008" s="37" t="e">
        <f>SUMIF(#REF!,A2008,#REF!)</f>
        <v>#REF!</v>
      </c>
    </row>
    <row r="2009" spans="1:5" ht="17.100000000000001" customHeight="1" x14ac:dyDescent="0.15">
      <c r="A2009" s="36"/>
      <c r="B2009" s="37" t="e">
        <f>SUMIF(#REF!,A2009,#REF!)</f>
        <v>#REF!</v>
      </c>
      <c r="C2009" s="37" t="e">
        <f>SUMIF(#REF!,A2009,#REF!)</f>
        <v>#REF!</v>
      </c>
      <c r="D2009" s="37" t="e">
        <f>SUMIF(#REF!,A2009,#REF!)</f>
        <v>#REF!</v>
      </c>
      <c r="E2009" s="37" t="e">
        <f>SUMIF(#REF!,A2009,#REF!)</f>
        <v>#REF!</v>
      </c>
    </row>
    <row r="2010" spans="1:5" ht="17.100000000000001" customHeight="1" x14ac:dyDescent="0.15">
      <c r="A2010" s="36"/>
      <c r="B2010" s="37" t="e">
        <f>SUMIF(#REF!,A2010,#REF!)</f>
        <v>#REF!</v>
      </c>
      <c r="C2010" s="37" t="e">
        <f>SUMIF(#REF!,A2010,#REF!)</f>
        <v>#REF!</v>
      </c>
      <c r="D2010" s="37" t="e">
        <f>SUMIF(#REF!,A2010,#REF!)</f>
        <v>#REF!</v>
      </c>
      <c r="E2010" s="37" t="e">
        <f>SUMIF(#REF!,A2010,#REF!)</f>
        <v>#REF!</v>
      </c>
    </row>
    <row r="2011" spans="1:5" ht="17.100000000000001" customHeight="1" x14ac:dyDescent="0.15">
      <c r="A2011" s="36"/>
      <c r="B2011" s="37" t="e">
        <f>SUMIF(#REF!,A2011,#REF!)</f>
        <v>#REF!</v>
      </c>
      <c r="C2011" s="37" t="e">
        <f>SUMIF(#REF!,A2011,#REF!)</f>
        <v>#REF!</v>
      </c>
      <c r="D2011" s="37" t="e">
        <f>SUMIF(#REF!,A2011,#REF!)</f>
        <v>#REF!</v>
      </c>
      <c r="E2011" s="37" t="e">
        <f>SUMIF(#REF!,A2011,#REF!)</f>
        <v>#REF!</v>
      </c>
    </row>
    <row r="2012" spans="1:5" ht="17.100000000000001" customHeight="1" x14ac:dyDescent="0.15">
      <c r="A2012" s="36"/>
      <c r="B2012" s="37" t="e">
        <f>SUMIF(#REF!,A2012,#REF!)</f>
        <v>#REF!</v>
      </c>
      <c r="C2012" s="37" t="e">
        <f>SUMIF(#REF!,A2012,#REF!)</f>
        <v>#REF!</v>
      </c>
      <c r="D2012" s="37" t="e">
        <f>SUMIF(#REF!,A2012,#REF!)</f>
        <v>#REF!</v>
      </c>
      <c r="E2012" s="37" t="e">
        <f>SUMIF(#REF!,A2012,#REF!)</f>
        <v>#REF!</v>
      </c>
    </row>
    <row r="2013" spans="1:5" ht="17.100000000000001" customHeight="1" x14ac:dyDescent="0.15">
      <c r="A2013" s="36"/>
      <c r="B2013" s="37" t="e">
        <f>SUMIF(#REF!,A2013,#REF!)</f>
        <v>#REF!</v>
      </c>
      <c r="C2013" s="37" t="e">
        <f>SUMIF(#REF!,A2013,#REF!)</f>
        <v>#REF!</v>
      </c>
      <c r="D2013" s="37" t="e">
        <f>SUMIF(#REF!,A2013,#REF!)</f>
        <v>#REF!</v>
      </c>
      <c r="E2013" s="37" t="e">
        <f>SUMIF(#REF!,A2013,#REF!)</f>
        <v>#REF!</v>
      </c>
    </row>
    <row r="2014" spans="1:5" ht="17.100000000000001" customHeight="1" x14ac:dyDescent="0.15">
      <c r="A2014" s="36"/>
      <c r="B2014" s="37" t="e">
        <f>SUMIF(#REF!,A2014,#REF!)</f>
        <v>#REF!</v>
      </c>
      <c r="C2014" s="37" t="e">
        <f>SUMIF(#REF!,A2014,#REF!)</f>
        <v>#REF!</v>
      </c>
      <c r="D2014" s="37" t="e">
        <f>SUMIF(#REF!,A2014,#REF!)</f>
        <v>#REF!</v>
      </c>
      <c r="E2014" s="37" t="e">
        <f>SUMIF(#REF!,A2014,#REF!)</f>
        <v>#REF!</v>
      </c>
    </row>
    <row r="2015" spans="1:5" ht="17.100000000000001" customHeight="1" x14ac:dyDescent="0.15">
      <c r="A2015" s="36"/>
      <c r="B2015" s="37" t="e">
        <f>SUMIF(#REF!,A2015,#REF!)</f>
        <v>#REF!</v>
      </c>
      <c r="C2015" s="37" t="e">
        <f>SUMIF(#REF!,A2015,#REF!)</f>
        <v>#REF!</v>
      </c>
      <c r="D2015" s="37" t="e">
        <f>SUMIF(#REF!,A2015,#REF!)</f>
        <v>#REF!</v>
      </c>
      <c r="E2015" s="37" t="e">
        <f>SUMIF(#REF!,A2015,#REF!)</f>
        <v>#REF!</v>
      </c>
    </row>
    <row r="2016" spans="1:5" ht="17.100000000000001" customHeight="1" x14ac:dyDescent="0.15">
      <c r="A2016" s="36"/>
      <c r="B2016" s="37" t="e">
        <f>SUMIF(#REF!,A2016,#REF!)</f>
        <v>#REF!</v>
      </c>
      <c r="C2016" s="37" t="e">
        <f>SUMIF(#REF!,A2016,#REF!)</f>
        <v>#REF!</v>
      </c>
      <c r="D2016" s="37" t="e">
        <f>SUMIF(#REF!,A2016,#REF!)</f>
        <v>#REF!</v>
      </c>
      <c r="E2016" s="37" t="e">
        <f>SUMIF(#REF!,A2016,#REF!)</f>
        <v>#REF!</v>
      </c>
    </row>
    <row r="2017" spans="1:5" ht="17.100000000000001" customHeight="1" x14ac:dyDescent="0.15">
      <c r="A2017" s="36"/>
      <c r="B2017" s="37" t="e">
        <f>SUMIF(#REF!,A2017,#REF!)</f>
        <v>#REF!</v>
      </c>
      <c r="C2017" s="37" t="e">
        <f>SUMIF(#REF!,A2017,#REF!)</f>
        <v>#REF!</v>
      </c>
      <c r="D2017" s="37" t="e">
        <f>SUMIF(#REF!,A2017,#REF!)</f>
        <v>#REF!</v>
      </c>
      <c r="E2017" s="37" t="e">
        <f>SUMIF(#REF!,A2017,#REF!)</f>
        <v>#REF!</v>
      </c>
    </row>
    <row r="2018" spans="1:5" ht="17.100000000000001" customHeight="1" x14ac:dyDescent="0.15">
      <c r="A2018" s="36"/>
      <c r="B2018" s="37" t="e">
        <f>SUMIF(#REF!,A2018,#REF!)</f>
        <v>#REF!</v>
      </c>
      <c r="C2018" s="37" t="e">
        <f>SUMIF(#REF!,A2018,#REF!)</f>
        <v>#REF!</v>
      </c>
      <c r="D2018" s="37" t="e">
        <f>SUMIF(#REF!,A2018,#REF!)</f>
        <v>#REF!</v>
      </c>
      <c r="E2018" s="37" t="e">
        <f>SUMIF(#REF!,A2018,#REF!)</f>
        <v>#REF!</v>
      </c>
    </row>
    <row r="2019" spans="1:5" ht="17.100000000000001" customHeight="1" x14ac:dyDescent="0.15">
      <c r="A2019" s="36"/>
      <c r="B2019" s="37" t="e">
        <f>SUMIF(#REF!,A2019,#REF!)</f>
        <v>#REF!</v>
      </c>
      <c r="C2019" s="37" t="e">
        <f>SUMIF(#REF!,A2019,#REF!)</f>
        <v>#REF!</v>
      </c>
      <c r="D2019" s="37" t="e">
        <f>SUMIF(#REF!,A2019,#REF!)</f>
        <v>#REF!</v>
      </c>
      <c r="E2019" s="37" t="e">
        <f>SUMIF(#REF!,A2019,#REF!)</f>
        <v>#REF!</v>
      </c>
    </row>
    <row r="2020" spans="1:5" ht="17.100000000000001" customHeight="1" x14ac:dyDescent="0.15">
      <c r="A2020" s="36"/>
      <c r="B2020" s="37" t="e">
        <f>SUMIF(#REF!,A2020,#REF!)</f>
        <v>#REF!</v>
      </c>
      <c r="C2020" s="37" t="e">
        <f>SUMIF(#REF!,A2020,#REF!)</f>
        <v>#REF!</v>
      </c>
      <c r="D2020" s="37" t="e">
        <f>SUMIF(#REF!,A2020,#REF!)</f>
        <v>#REF!</v>
      </c>
      <c r="E2020" s="37" t="e">
        <f>SUMIF(#REF!,A2020,#REF!)</f>
        <v>#REF!</v>
      </c>
    </row>
    <row r="2021" spans="1:5" ht="17.100000000000001" customHeight="1" x14ac:dyDescent="0.15">
      <c r="A2021" s="36"/>
      <c r="B2021" s="37" t="e">
        <f>SUMIF(#REF!,A2021,#REF!)</f>
        <v>#REF!</v>
      </c>
      <c r="C2021" s="37" t="e">
        <f>SUMIF(#REF!,A2021,#REF!)</f>
        <v>#REF!</v>
      </c>
      <c r="D2021" s="37" t="e">
        <f>SUMIF(#REF!,A2021,#REF!)</f>
        <v>#REF!</v>
      </c>
      <c r="E2021" s="37" t="e">
        <f>SUMIF(#REF!,A2021,#REF!)</f>
        <v>#REF!</v>
      </c>
    </row>
    <row r="2022" spans="1:5" ht="17.100000000000001" customHeight="1" x14ac:dyDescent="0.15">
      <c r="A2022" s="36"/>
      <c r="B2022" s="37" t="e">
        <f>SUMIF(#REF!,A2022,#REF!)</f>
        <v>#REF!</v>
      </c>
      <c r="C2022" s="37" t="e">
        <f>SUMIF(#REF!,A2022,#REF!)</f>
        <v>#REF!</v>
      </c>
      <c r="D2022" s="37" t="e">
        <f>SUMIF(#REF!,A2022,#REF!)</f>
        <v>#REF!</v>
      </c>
      <c r="E2022" s="37" t="e">
        <f>SUMIF(#REF!,A2022,#REF!)</f>
        <v>#REF!</v>
      </c>
    </row>
    <row r="2023" spans="1:5" ht="17.100000000000001" customHeight="1" x14ac:dyDescent="0.15">
      <c r="A2023" s="36"/>
      <c r="B2023" s="37" t="e">
        <f>SUMIF(#REF!,A2023,#REF!)</f>
        <v>#REF!</v>
      </c>
      <c r="C2023" s="37" t="e">
        <f>SUMIF(#REF!,A2023,#REF!)</f>
        <v>#REF!</v>
      </c>
      <c r="D2023" s="37" t="e">
        <f>SUMIF(#REF!,A2023,#REF!)</f>
        <v>#REF!</v>
      </c>
      <c r="E2023" s="37" t="e">
        <f>SUMIF(#REF!,A2023,#REF!)</f>
        <v>#REF!</v>
      </c>
    </row>
    <row r="2024" spans="1:5" ht="17.100000000000001" customHeight="1" x14ac:dyDescent="0.15">
      <c r="A2024" s="36"/>
      <c r="B2024" s="37" t="e">
        <f>SUMIF(#REF!,A2024,#REF!)</f>
        <v>#REF!</v>
      </c>
      <c r="C2024" s="37" t="e">
        <f>SUMIF(#REF!,A2024,#REF!)</f>
        <v>#REF!</v>
      </c>
      <c r="D2024" s="37" t="e">
        <f>SUMIF(#REF!,A2024,#REF!)</f>
        <v>#REF!</v>
      </c>
      <c r="E2024" s="37" t="e">
        <f>SUMIF(#REF!,A2024,#REF!)</f>
        <v>#REF!</v>
      </c>
    </row>
    <row r="2025" spans="1:5" ht="17.100000000000001" customHeight="1" x14ac:dyDescent="0.15">
      <c r="A2025" s="36"/>
      <c r="B2025" s="37" t="e">
        <f>SUMIF(#REF!,A2025,#REF!)</f>
        <v>#REF!</v>
      </c>
      <c r="C2025" s="37" t="e">
        <f>SUMIF(#REF!,A2025,#REF!)</f>
        <v>#REF!</v>
      </c>
      <c r="D2025" s="37" t="e">
        <f>SUMIF(#REF!,A2025,#REF!)</f>
        <v>#REF!</v>
      </c>
      <c r="E2025" s="37" t="e">
        <f>SUMIF(#REF!,A2025,#REF!)</f>
        <v>#REF!</v>
      </c>
    </row>
    <row r="2026" spans="1:5" ht="17.100000000000001" customHeight="1" x14ac:dyDescent="0.15">
      <c r="A2026" s="36"/>
      <c r="B2026" s="37" t="e">
        <f>SUMIF(#REF!,A2026,#REF!)</f>
        <v>#REF!</v>
      </c>
      <c r="C2026" s="37" t="e">
        <f>SUMIF(#REF!,A2026,#REF!)</f>
        <v>#REF!</v>
      </c>
      <c r="D2026" s="37" t="e">
        <f>SUMIF(#REF!,A2026,#REF!)</f>
        <v>#REF!</v>
      </c>
      <c r="E2026" s="37" t="e">
        <f>SUMIF(#REF!,A2026,#REF!)</f>
        <v>#REF!</v>
      </c>
    </row>
    <row r="2027" spans="1:5" ht="17.100000000000001" customHeight="1" x14ac:dyDescent="0.15">
      <c r="A2027" s="36"/>
      <c r="B2027" s="37" t="e">
        <f>SUMIF(#REF!,A2027,#REF!)</f>
        <v>#REF!</v>
      </c>
      <c r="C2027" s="37" t="e">
        <f>SUMIF(#REF!,A2027,#REF!)</f>
        <v>#REF!</v>
      </c>
      <c r="D2027" s="37" t="e">
        <f>SUMIF(#REF!,A2027,#REF!)</f>
        <v>#REF!</v>
      </c>
      <c r="E2027" s="37" t="e">
        <f>SUMIF(#REF!,A2027,#REF!)</f>
        <v>#REF!</v>
      </c>
    </row>
    <row r="2028" spans="1:5" ht="17.100000000000001" customHeight="1" x14ac:dyDescent="0.15">
      <c r="A2028" s="36"/>
      <c r="B2028" s="37" t="e">
        <f>SUMIF(#REF!,A2028,#REF!)</f>
        <v>#REF!</v>
      </c>
      <c r="C2028" s="37" t="e">
        <f>SUMIF(#REF!,A2028,#REF!)</f>
        <v>#REF!</v>
      </c>
      <c r="D2028" s="37" t="e">
        <f>SUMIF(#REF!,A2028,#REF!)</f>
        <v>#REF!</v>
      </c>
      <c r="E2028" s="37" t="e">
        <f>SUMIF(#REF!,A2028,#REF!)</f>
        <v>#REF!</v>
      </c>
    </row>
    <row r="2029" spans="1:5" ht="17.100000000000001" customHeight="1" x14ac:dyDescent="0.15">
      <c r="A2029" s="36"/>
      <c r="B2029" s="37" t="e">
        <f>SUMIF(#REF!,A2029,#REF!)</f>
        <v>#REF!</v>
      </c>
      <c r="C2029" s="37" t="e">
        <f>SUMIF(#REF!,A2029,#REF!)</f>
        <v>#REF!</v>
      </c>
      <c r="D2029" s="37" t="e">
        <f>SUMIF(#REF!,A2029,#REF!)</f>
        <v>#REF!</v>
      </c>
      <c r="E2029" s="37" t="e">
        <f>SUMIF(#REF!,A2029,#REF!)</f>
        <v>#REF!</v>
      </c>
    </row>
    <row r="2030" spans="1:5" ht="17.100000000000001" customHeight="1" x14ac:dyDescent="0.15">
      <c r="A2030" s="36"/>
      <c r="B2030" s="37" t="e">
        <f>SUMIF(#REF!,A2030,#REF!)</f>
        <v>#REF!</v>
      </c>
      <c r="C2030" s="37" t="e">
        <f>SUMIF(#REF!,A2030,#REF!)</f>
        <v>#REF!</v>
      </c>
      <c r="D2030" s="37" t="e">
        <f>SUMIF(#REF!,A2030,#REF!)</f>
        <v>#REF!</v>
      </c>
      <c r="E2030" s="37" t="e">
        <f>SUMIF(#REF!,A2030,#REF!)</f>
        <v>#REF!</v>
      </c>
    </row>
    <row r="2031" spans="1:5" ht="17.100000000000001" customHeight="1" x14ac:dyDescent="0.15">
      <c r="A2031" s="36"/>
      <c r="B2031" s="37" t="e">
        <f>SUMIF(#REF!,A2031,#REF!)</f>
        <v>#REF!</v>
      </c>
      <c r="C2031" s="37" t="e">
        <f>SUMIF(#REF!,A2031,#REF!)</f>
        <v>#REF!</v>
      </c>
      <c r="D2031" s="37" t="e">
        <f>SUMIF(#REF!,A2031,#REF!)</f>
        <v>#REF!</v>
      </c>
      <c r="E2031" s="37" t="e">
        <f>SUMIF(#REF!,A2031,#REF!)</f>
        <v>#REF!</v>
      </c>
    </row>
    <row r="2032" spans="1:5" ht="17.100000000000001" customHeight="1" x14ac:dyDescent="0.15">
      <c r="A2032" s="36"/>
      <c r="B2032" s="37" t="e">
        <f>SUMIF(#REF!,A2032,#REF!)</f>
        <v>#REF!</v>
      </c>
      <c r="C2032" s="37" t="e">
        <f>SUMIF(#REF!,A2032,#REF!)</f>
        <v>#REF!</v>
      </c>
      <c r="D2032" s="37" t="e">
        <f>SUMIF(#REF!,A2032,#REF!)</f>
        <v>#REF!</v>
      </c>
      <c r="E2032" s="37" t="e">
        <f>SUMIF(#REF!,A2032,#REF!)</f>
        <v>#REF!</v>
      </c>
    </row>
    <row r="2033" spans="1:5" ht="17.100000000000001" customHeight="1" x14ac:dyDescent="0.15">
      <c r="A2033" s="36"/>
      <c r="B2033" s="37" t="e">
        <f>SUMIF(#REF!,A2033,#REF!)</f>
        <v>#REF!</v>
      </c>
      <c r="C2033" s="37" t="e">
        <f>SUMIF(#REF!,A2033,#REF!)</f>
        <v>#REF!</v>
      </c>
      <c r="D2033" s="37" t="e">
        <f>SUMIF(#REF!,A2033,#REF!)</f>
        <v>#REF!</v>
      </c>
      <c r="E2033" s="37" t="e">
        <f>SUMIF(#REF!,A2033,#REF!)</f>
        <v>#REF!</v>
      </c>
    </row>
    <row r="2034" spans="1:5" ht="17.100000000000001" customHeight="1" x14ac:dyDescent="0.15">
      <c r="A2034" s="36"/>
      <c r="B2034" s="37" t="e">
        <f>SUMIF(#REF!,A2034,#REF!)</f>
        <v>#REF!</v>
      </c>
      <c r="C2034" s="37" t="e">
        <f>SUMIF(#REF!,A2034,#REF!)</f>
        <v>#REF!</v>
      </c>
      <c r="D2034" s="37" t="e">
        <f>SUMIF(#REF!,A2034,#REF!)</f>
        <v>#REF!</v>
      </c>
      <c r="E2034" s="37" t="e">
        <f>SUMIF(#REF!,A2034,#REF!)</f>
        <v>#REF!</v>
      </c>
    </row>
    <row r="2035" spans="1:5" ht="17.100000000000001" customHeight="1" x14ac:dyDescent="0.15">
      <c r="A2035" s="36"/>
      <c r="B2035" s="37" t="e">
        <f>SUMIF(#REF!,A2035,#REF!)</f>
        <v>#REF!</v>
      </c>
      <c r="C2035" s="37" t="e">
        <f>SUMIF(#REF!,A2035,#REF!)</f>
        <v>#REF!</v>
      </c>
      <c r="D2035" s="37" t="e">
        <f>SUMIF(#REF!,A2035,#REF!)</f>
        <v>#REF!</v>
      </c>
      <c r="E2035" s="37" t="e">
        <f>SUMIF(#REF!,A2035,#REF!)</f>
        <v>#REF!</v>
      </c>
    </row>
    <row r="2036" spans="1:5" ht="17.100000000000001" customHeight="1" x14ac:dyDescent="0.15">
      <c r="A2036" s="36"/>
      <c r="B2036" s="37" t="e">
        <f>SUMIF(#REF!,A2036,#REF!)</f>
        <v>#REF!</v>
      </c>
      <c r="C2036" s="37" t="e">
        <f>SUMIF(#REF!,A2036,#REF!)</f>
        <v>#REF!</v>
      </c>
      <c r="D2036" s="37" t="e">
        <f>SUMIF(#REF!,A2036,#REF!)</f>
        <v>#REF!</v>
      </c>
      <c r="E2036" s="37" t="e">
        <f>SUMIF(#REF!,A2036,#REF!)</f>
        <v>#REF!</v>
      </c>
    </row>
    <row r="2037" spans="1:5" ht="17.100000000000001" customHeight="1" x14ac:dyDescent="0.15">
      <c r="A2037" s="36"/>
      <c r="B2037" s="37" t="e">
        <f>SUMIF(#REF!,A2037,#REF!)</f>
        <v>#REF!</v>
      </c>
      <c r="C2037" s="37" t="e">
        <f>SUMIF(#REF!,A2037,#REF!)</f>
        <v>#REF!</v>
      </c>
      <c r="D2037" s="37" t="e">
        <f>SUMIF(#REF!,A2037,#REF!)</f>
        <v>#REF!</v>
      </c>
      <c r="E2037" s="37" t="e">
        <f>SUMIF(#REF!,A2037,#REF!)</f>
        <v>#REF!</v>
      </c>
    </row>
    <row r="2038" spans="1:5" ht="17.100000000000001" customHeight="1" x14ac:dyDescent="0.15">
      <c r="A2038" s="36"/>
      <c r="B2038" s="37" t="e">
        <f>SUMIF(#REF!,A2038,#REF!)</f>
        <v>#REF!</v>
      </c>
      <c r="C2038" s="37" t="e">
        <f>SUMIF(#REF!,A2038,#REF!)</f>
        <v>#REF!</v>
      </c>
      <c r="D2038" s="37" t="e">
        <f>SUMIF(#REF!,A2038,#REF!)</f>
        <v>#REF!</v>
      </c>
      <c r="E2038" s="37" t="e">
        <f>SUMIF(#REF!,A2038,#REF!)</f>
        <v>#REF!</v>
      </c>
    </row>
    <row r="2039" spans="1:5" ht="17.100000000000001" customHeight="1" x14ac:dyDescent="0.15">
      <c r="A2039" s="36"/>
      <c r="B2039" s="37" t="e">
        <f>SUMIF(#REF!,A2039,#REF!)</f>
        <v>#REF!</v>
      </c>
      <c r="C2039" s="37" t="e">
        <f>SUMIF(#REF!,A2039,#REF!)</f>
        <v>#REF!</v>
      </c>
      <c r="D2039" s="37" t="e">
        <f>SUMIF(#REF!,A2039,#REF!)</f>
        <v>#REF!</v>
      </c>
      <c r="E2039" s="37" t="e">
        <f>SUMIF(#REF!,A2039,#REF!)</f>
        <v>#REF!</v>
      </c>
    </row>
    <row r="2040" spans="1:5" ht="17.100000000000001" customHeight="1" x14ac:dyDescent="0.15">
      <c r="A2040" s="36"/>
      <c r="B2040" s="37" t="e">
        <f>SUMIF(#REF!,A2040,#REF!)</f>
        <v>#REF!</v>
      </c>
      <c r="C2040" s="37" t="e">
        <f>SUMIF(#REF!,A2040,#REF!)</f>
        <v>#REF!</v>
      </c>
      <c r="D2040" s="37" t="e">
        <f>SUMIF(#REF!,A2040,#REF!)</f>
        <v>#REF!</v>
      </c>
      <c r="E2040" s="37" t="e">
        <f>SUMIF(#REF!,A2040,#REF!)</f>
        <v>#REF!</v>
      </c>
    </row>
    <row r="2041" spans="1:5" ht="17.100000000000001" customHeight="1" x14ac:dyDescent="0.15">
      <c r="A2041" s="36"/>
      <c r="B2041" s="37" t="e">
        <f>SUMIF(#REF!,A2041,#REF!)</f>
        <v>#REF!</v>
      </c>
      <c r="C2041" s="37" t="e">
        <f>SUMIF(#REF!,A2041,#REF!)</f>
        <v>#REF!</v>
      </c>
      <c r="D2041" s="37" t="e">
        <f>SUMIF(#REF!,A2041,#REF!)</f>
        <v>#REF!</v>
      </c>
      <c r="E2041" s="37" t="e">
        <f>SUMIF(#REF!,A2041,#REF!)</f>
        <v>#REF!</v>
      </c>
    </row>
    <row r="2042" spans="1:5" ht="17.100000000000001" customHeight="1" x14ac:dyDescent="0.15">
      <c r="A2042" s="36"/>
      <c r="B2042" s="37" t="e">
        <f>SUMIF(#REF!,A2042,#REF!)</f>
        <v>#REF!</v>
      </c>
      <c r="C2042" s="37" t="e">
        <f>SUMIF(#REF!,A2042,#REF!)</f>
        <v>#REF!</v>
      </c>
      <c r="D2042" s="37" t="e">
        <f>SUMIF(#REF!,A2042,#REF!)</f>
        <v>#REF!</v>
      </c>
      <c r="E2042" s="37" t="e">
        <f>SUMIF(#REF!,A2042,#REF!)</f>
        <v>#REF!</v>
      </c>
    </row>
    <row r="2043" spans="1:5" ht="17.100000000000001" customHeight="1" x14ac:dyDescent="0.15">
      <c r="A2043" s="36"/>
      <c r="B2043" s="37" t="e">
        <f>SUMIF(#REF!,A2043,#REF!)</f>
        <v>#REF!</v>
      </c>
      <c r="C2043" s="37" t="e">
        <f>SUMIF(#REF!,A2043,#REF!)</f>
        <v>#REF!</v>
      </c>
      <c r="D2043" s="37" t="e">
        <f>SUMIF(#REF!,A2043,#REF!)</f>
        <v>#REF!</v>
      </c>
      <c r="E2043" s="37" t="e">
        <f>SUMIF(#REF!,A2043,#REF!)</f>
        <v>#REF!</v>
      </c>
    </row>
    <row r="2044" spans="1:5" ht="17.100000000000001" customHeight="1" x14ac:dyDescent="0.15">
      <c r="A2044" s="36"/>
      <c r="B2044" s="37" t="e">
        <f>SUMIF(#REF!,A2044,#REF!)</f>
        <v>#REF!</v>
      </c>
      <c r="C2044" s="37" t="e">
        <f>SUMIF(#REF!,A2044,#REF!)</f>
        <v>#REF!</v>
      </c>
      <c r="D2044" s="37" t="e">
        <f>SUMIF(#REF!,A2044,#REF!)</f>
        <v>#REF!</v>
      </c>
      <c r="E2044" s="37" t="e">
        <f>SUMIF(#REF!,A2044,#REF!)</f>
        <v>#REF!</v>
      </c>
    </row>
    <row r="2045" spans="1:5" ht="17.100000000000001" customHeight="1" x14ac:dyDescent="0.15">
      <c r="A2045" s="36"/>
      <c r="B2045" s="37" t="e">
        <f>SUMIF(#REF!,A2045,#REF!)</f>
        <v>#REF!</v>
      </c>
      <c r="C2045" s="37" t="e">
        <f>SUMIF(#REF!,A2045,#REF!)</f>
        <v>#REF!</v>
      </c>
      <c r="D2045" s="37" t="e">
        <f>SUMIF(#REF!,A2045,#REF!)</f>
        <v>#REF!</v>
      </c>
      <c r="E2045" s="37" t="e">
        <f>SUMIF(#REF!,A2045,#REF!)</f>
        <v>#REF!</v>
      </c>
    </row>
    <row r="2046" spans="1:5" ht="17.100000000000001" customHeight="1" x14ac:dyDescent="0.15">
      <c r="A2046" s="36"/>
      <c r="B2046" s="37" t="e">
        <f>SUMIF(#REF!,A2046,#REF!)</f>
        <v>#REF!</v>
      </c>
      <c r="C2046" s="37" t="e">
        <f>SUMIF(#REF!,A2046,#REF!)</f>
        <v>#REF!</v>
      </c>
      <c r="D2046" s="37" t="e">
        <f>SUMIF(#REF!,A2046,#REF!)</f>
        <v>#REF!</v>
      </c>
      <c r="E2046" s="37" t="e">
        <f>SUMIF(#REF!,A2046,#REF!)</f>
        <v>#REF!</v>
      </c>
    </row>
    <row r="2047" spans="1:5" ht="17.100000000000001" customHeight="1" x14ac:dyDescent="0.15">
      <c r="A2047" s="36"/>
      <c r="B2047" s="37" t="e">
        <f>SUMIF(#REF!,A2047,#REF!)</f>
        <v>#REF!</v>
      </c>
      <c r="C2047" s="37" t="e">
        <f>SUMIF(#REF!,A2047,#REF!)</f>
        <v>#REF!</v>
      </c>
      <c r="D2047" s="37" t="e">
        <f>SUMIF(#REF!,A2047,#REF!)</f>
        <v>#REF!</v>
      </c>
      <c r="E2047" s="37" t="e">
        <f>SUMIF(#REF!,A2047,#REF!)</f>
        <v>#REF!</v>
      </c>
    </row>
    <row r="2048" spans="1:5" ht="17.100000000000001" customHeight="1" x14ac:dyDescent="0.15">
      <c r="A2048" s="36"/>
      <c r="B2048" s="37" t="e">
        <f>SUMIF(#REF!,A2048,#REF!)</f>
        <v>#REF!</v>
      </c>
      <c r="C2048" s="37" t="e">
        <f>SUMIF(#REF!,A2048,#REF!)</f>
        <v>#REF!</v>
      </c>
      <c r="D2048" s="37" t="e">
        <f>SUMIF(#REF!,A2048,#REF!)</f>
        <v>#REF!</v>
      </c>
      <c r="E2048" s="37" t="e">
        <f>SUMIF(#REF!,A2048,#REF!)</f>
        <v>#REF!</v>
      </c>
    </row>
    <row r="2049" spans="1:5" ht="17.100000000000001" customHeight="1" x14ac:dyDescent="0.15">
      <c r="A2049" s="36"/>
      <c r="B2049" s="37" t="e">
        <f>SUMIF(#REF!,A2049,#REF!)</f>
        <v>#REF!</v>
      </c>
      <c r="C2049" s="37" t="e">
        <f>SUMIF(#REF!,A2049,#REF!)</f>
        <v>#REF!</v>
      </c>
      <c r="D2049" s="37" t="e">
        <f>SUMIF(#REF!,A2049,#REF!)</f>
        <v>#REF!</v>
      </c>
      <c r="E2049" s="37" t="e">
        <f>SUMIF(#REF!,A2049,#REF!)</f>
        <v>#REF!</v>
      </c>
    </row>
    <row r="2050" spans="1:5" ht="17.100000000000001" customHeight="1" x14ac:dyDescent="0.15">
      <c r="A2050" s="36"/>
      <c r="B2050" s="37" t="e">
        <f>SUMIF(#REF!,A2050,#REF!)</f>
        <v>#REF!</v>
      </c>
      <c r="C2050" s="37" t="e">
        <f>SUMIF(#REF!,A2050,#REF!)</f>
        <v>#REF!</v>
      </c>
      <c r="D2050" s="37" t="e">
        <f>SUMIF(#REF!,A2050,#REF!)</f>
        <v>#REF!</v>
      </c>
      <c r="E2050" s="37" t="e">
        <f>SUMIF(#REF!,A2050,#REF!)</f>
        <v>#REF!</v>
      </c>
    </row>
    <row r="2051" spans="1:5" ht="17.100000000000001" customHeight="1" x14ac:dyDescent="0.15">
      <c r="A2051" s="36"/>
      <c r="B2051" s="37" t="e">
        <f>SUMIF(#REF!,A2051,#REF!)</f>
        <v>#REF!</v>
      </c>
      <c r="C2051" s="37" t="e">
        <f>SUMIF(#REF!,A2051,#REF!)</f>
        <v>#REF!</v>
      </c>
      <c r="D2051" s="37" t="e">
        <f>SUMIF(#REF!,A2051,#REF!)</f>
        <v>#REF!</v>
      </c>
      <c r="E2051" s="37" t="e">
        <f>SUMIF(#REF!,A2051,#REF!)</f>
        <v>#REF!</v>
      </c>
    </row>
    <row r="2052" spans="1:5" ht="17.100000000000001" customHeight="1" x14ac:dyDescent="0.15">
      <c r="A2052" s="36"/>
      <c r="B2052" s="37" t="e">
        <f>SUMIF(#REF!,A2052,#REF!)</f>
        <v>#REF!</v>
      </c>
      <c r="C2052" s="37" t="e">
        <f>SUMIF(#REF!,A2052,#REF!)</f>
        <v>#REF!</v>
      </c>
      <c r="D2052" s="37" t="e">
        <f>SUMIF(#REF!,A2052,#REF!)</f>
        <v>#REF!</v>
      </c>
      <c r="E2052" s="37" t="e">
        <f>SUMIF(#REF!,A2052,#REF!)</f>
        <v>#REF!</v>
      </c>
    </row>
    <row r="2053" spans="1:5" ht="17.100000000000001" customHeight="1" x14ac:dyDescent="0.15">
      <c r="A2053" s="36"/>
      <c r="B2053" s="37" t="e">
        <f>SUMIF(#REF!,A2053,#REF!)</f>
        <v>#REF!</v>
      </c>
      <c r="C2053" s="37" t="e">
        <f>SUMIF(#REF!,A2053,#REF!)</f>
        <v>#REF!</v>
      </c>
      <c r="D2053" s="37" t="e">
        <f>SUMIF(#REF!,A2053,#REF!)</f>
        <v>#REF!</v>
      </c>
      <c r="E2053" s="37" t="e">
        <f>SUMIF(#REF!,A2053,#REF!)</f>
        <v>#REF!</v>
      </c>
    </row>
    <row r="2054" spans="1:5" ht="17.100000000000001" customHeight="1" x14ac:dyDescent="0.15">
      <c r="A2054" s="36"/>
      <c r="B2054" s="37" t="e">
        <f>SUMIF(#REF!,A2054,#REF!)</f>
        <v>#REF!</v>
      </c>
      <c r="C2054" s="37" t="e">
        <f>SUMIF(#REF!,A2054,#REF!)</f>
        <v>#REF!</v>
      </c>
      <c r="D2054" s="37" t="e">
        <f>SUMIF(#REF!,A2054,#REF!)</f>
        <v>#REF!</v>
      </c>
      <c r="E2054" s="37" t="e">
        <f>SUMIF(#REF!,A2054,#REF!)</f>
        <v>#REF!</v>
      </c>
    </row>
    <row r="2055" spans="1:5" ht="17.100000000000001" customHeight="1" x14ac:dyDescent="0.15">
      <c r="A2055" s="36"/>
      <c r="B2055" s="37" t="e">
        <f>SUMIF(#REF!,A2055,#REF!)</f>
        <v>#REF!</v>
      </c>
      <c r="C2055" s="37" t="e">
        <f>SUMIF(#REF!,A2055,#REF!)</f>
        <v>#REF!</v>
      </c>
      <c r="D2055" s="37" t="e">
        <f>SUMIF(#REF!,A2055,#REF!)</f>
        <v>#REF!</v>
      </c>
      <c r="E2055" s="37" t="e">
        <f>SUMIF(#REF!,A2055,#REF!)</f>
        <v>#REF!</v>
      </c>
    </row>
    <row r="2056" spans="1:5" ht="17.100000000000001" customHeight="1" x14ac:dyDescent="0.15">
      <c r="A2056" s="36"/>
      <c r="B2056" s="37" t="e">
        <f>SUMIF(#REF!,A2056,#REF!)</f>
        <v>#REF!</v>
      </c>
      <c r="C2056" s="37" t="e">
        <f>SUMIF(#REF!,A2056,#REF!)</f>
        <v>#REF!</v>
      </c>
      <c r="D2056" s="37" t="e">
        <f>SUMIF(#REF!,A2056,#REF!)</f>
        <v>#REF!</v>
      </c>
      <c r="E2056" s="37" t="e">
        <f>SUMIF(#REF!,A2056,#REF!)</f>
        <v>#REF!</v>
      </c>
    </row>
    <row r="2057" spans="1:5" ht="17.100000000000001" customHeight="1" x14ac:dyDescent="0.15">
      <c r="A2057" s="36"/>
      <c r="B2057" s="37" t="e">
        <f>SUMIF(#REF!,A2057,#REF!)</f>
        <v>#REF!</v>
      </c>
      <c r="C2057" s="37" t="e">
        <f>SUMIF(#REF!,A2057,#REF!)</f>
        <v>#REF!</v>
      </c>
      <c r="D2057" s="37" t="e">
        <f>SUMIF(#REF!,A2057,#REF!)</f>
        <v>#REF!</v>
      </c>
      <c r="E2057" s="37" t="e">
        <f>SUMIF(#REF!,A2057,#REF!)</f>
        <v>#REF!</v>
      </c>
    </row>
    <row r="2058" spans="1:5" ht="17.100000000000001" customHeight="1" x14ac:dyDescent="0.15">
      <c r="A2058" s="36"/>
      <c r="B2058" s="37" t="e">
        <f>SUMIF(#REF!,A2058,#REF!)</f>
        <v>#REF!</v>
      </c>
      <c r="C2058" s="37" t="e">
        <f>SUMIF(#REF!,A2058,#REF!)</f>
        <v>#REF!</v>
      </c>
      <c r="D2058" s="37" t="e">
        <f>SUMIF(#REF!,A2058,#REF!)</f>
        <v>#REF!</v>
      </c>
      <c r="E2058" s="37" t="e">
        <f>SUMIF(#REF!,A2058,#REF!)</f>
        <v>#REF!</v>
      </c>
    </row>
    <row r="2059" spans="1:5" ht="17.100000000000001" customHeight="1" x14ac:dyDescent="0.15">
      <c r="A2059" s="36"/>
      <c r="B2059" s="37" t="e">
        <f>SUMIF(#REF!,A2059,#REF!)</f>
        <v>#REF!</v>
      </c>
      <c r="C2059" s="37" t="e">
        <f>SUMIF(#REF!,A2059,#REF!)</f>
        <v>#REF!</v>
      </c>
      <c r="D2059" s="37" t="e">
        <f>SUMIF(#REF!,A2059,#REF!)</f>
        <v>#REF!</v>
      </c>
      <c r="E2059" s="37" t="e">
        <f>SUMIF(#REF!,A2059,#REF!)</f>
        <v>#REF!</v>
      </c>
    </row>
    <row r="2060" spans="1:5" ht="17.100000000000001" customHeight="1" x14ac:dyDescent="0.15">
      <c r="A2060" s="36"/>
      <c r="B2060" s="37" t="e">
        <f>SUMIF(#REF!,A2060,#REF!)</f>
        <v>#REF!</v>
      </c>
      <c r="C2060" s="37" t="e">
        <f>SUMIF(#REF!,A2060,#REF!)</f>
        <v>#REF!</v>
      </c>
      <c r="D2060" s="37" t="e">
        <f>SUMIF(#REF!,A2060,#REF!)</f>
        <v>#REF!</v>
      </c>
      <c r="E2060" s="37" t="e">
        <f>SUMIF(#REF!,A2060,#REF!)</f>
        <v>#REF!</v>
      </c>
    </row>
    <row r="2061" spans="1:5" ht="17.100000000000001" customHeight="1" x14ac:dyDescent="0.15">
      <c r="A2061" s="36"/>
      <c r="B2061" s="37" t="e">
        <f>SUMIF(#REF!,A2061,#REF!)</f>
        <v>#REF!</v>
      </c>
      <c r="C2061" s="37" t="e">
        <f>SUMIF(#REF!,A2061,#REF!)</f>
        <v>#REF!</v>
      </c>
      <c r="D2061" s="37" t="e">
        <f>SUMIF(#REF!,A2061,#REF!)</f>
        <v>#REF!</v>
      </c>
      <c r="E2061" s="37" t="e">
        <f>SUMIF(#REF!,A2061,#REF!)</f>
        <v>#REF!</v>
      </c>
    </row>
    <row r="2062" spans="1:5" ht="17.100000000000001" customHeight="1" x14ac:dyDescent="0.15">
      <c r="A2062" s="36"/>
      <c r="B2062" s="37" t="e">
        <f>SUMIF(#REF!,A2062,#REF!)</f>
        <v>#REF!</v>
      </c>
      <c r="C2062" s="37" t="e">
        <f>SUMIF(#REF!,A2062,#REF!)</f>
        <v>#REF!</v>
      </c>
      <c r="D2062" s="37" t="e">
        <f>SUMIF(#REF!,A2062,#REF!)</f>
        <v>#REF!</v>
      </c>
      <c r="E2062" s="37" t="e">
        <f>SUMIF(#REF!,A2062,#REF!)</f>
        <v>#REF!</v>
      </c>
    </row>
    <row r="2063" spans="1:5" ht="17.100000000000001" customHeight="1" x14ac:dyDescent="0.15">
      <c r="A2063" s="36"/>
      <c r="B2063" s="37" t="e">
        <f>SUMIF(#REF!,A2063,#REF!)</f>
        <v>#REF!</v>
      </c>
      <c r="C2063" s="37" t="e">
        <f>SUMIF(#REF!,A2063,#REF!)</f>
        <v>#REF!</v>
      </c>
      <c r="D2063" s="37" t="e">
        <f>SUMIF(#REF!,A2063,#REF!)</f>
        <v>#REF!</v>
      </c>
      <c r="E2063" s="37" t="e">
        <f>SUMIF(#REF!,A2063,#REF!)</f>
        <v>#REF!</v>
      </c>
    </row>
    <row r="2064" spans="1:5" ht="17.100000000000001" customHeight="1" x14ac:dyDescent="0.15">
      <c r="A2064" s="36"/>
      <c r="B2064" s="37" t="e">
        <f>SUMIF(#REF!,A2064,#REF!)</f>
        <v>#REF!</v>
      </c>
      <c r="C2064" s="37" t="e">
        <f>SUMIF(#REF!,A2064,#REF!)</f>
        <v>#REF!</v>
      </c>
      <c r="D2064" s="37" t="e">
        <f>SUMIF(#REF!,A2064,#REF!)</f>
        <v>#REF!</v>
      </c>
      <c r="E2064" s="37" t="e">
        <f>SUMIF(#REF!,A2064,#REF!)</f>
        <v>#REF!</v>
      </c>
    </row>
    <row r="2065" spans="1:5" ht="17.100000000000001" customHeight="1" x14ac:dyDescent="0.15">
      <c r="A2065" s="36"/>
      <c r="B2065" s="37" t="e">
        <f>SUMIF(#REF!,A2065,#REF!)</f>
        <v>#REF!</v>
      </c>
      <c r="C2065" s="37" t="e">
        <f>SUMIF(#REF!,A2065,#REF!)</f>
        <v>#REF!</v>
      </c>
      <c r="D2065" s="37" t="e">
        <f>SUMIF(#REF!,A2065,#REF!)</f>
        <v>#REF!</v>
      </c>
      <c r="E2065" s="37" t="e">
        <f>SUMIF(#REF!,A2065,#REF!)</f>
        <v>#REF!</v>
      </c>
    </row>
    <row r="2066" spans="1:5" ht="17.100000000000001" customHeight="1" x14ac:dyDescent="0.15">
      <c r="A2066" s="36"/>
      <c r="B2066" s="37" t="e">
        <f>SUMIF(#REF!,A2066,#REF!)</f>
        <v>#REF!</v>
      </c>
      <c r="C2066" s="37" t="e">
        <f>SUMIF(#REF!,A2066,#REF!)</f>
        <v>#REF!</v>
      </c>
      <c r="D2066" s="37" t="e">
        <f>SUMIF(#REF!,A2066,#REF!)</f>
        <v>#REF!</v>
      </c>
      <c r="E2066" s="37" t="e">
        <f>SUMIF(#REF!,A2066,#REF!)</f>
        <v>#REF!</v>
      </c>
    </row>
    <row r="2067" spans="1:5" ht="17.100000000000001" customHeight="1" x14ac:dyDescent="0.15">
      <c r="A2067" s="36"/>
      <c r="B2067" s="37" t="e">
        <f>SUMIF(#REF!,A2067,#REF!)</f>
        <v>#REF!</v>
      </c>
      <c r="C2067" s="37" t="e">
        <f>SUMIF(#REF!,A2067,#REF!)</f>
        <v>#REF!</v>
      </c>
      <c r="D2067" s="37" t="e">
        <f>SUMIF(#REF!,A2067,#REF!)</f>
        <v>#REF!</v>
      </c>
      <c r="E2067" s="37" t="e">
        <f>SUMIF(#REF!,A2067,#REF!)</f>
        <v>#REF!</v>
      </c>
    </row>
    <row r="2068" spans="1:5" ht="17.100000000000001" customHeight="1" x14ac:dyDescent="0.15">
      <c r="A2068" s="36"/>
      <c r="B2068" s="37" t="e">
        <f>SUMIF(#REF!,A2068,#REF!)</f>
        <v>#REF!</v>
      </c>
      <c r="C2068" s="37" t="e">
        <f>SUMIF(#REF!,A2068,#REF!)</f>
        <v>#REF!</v>
      </c>
      <c r="D2068" s="37" t="e">
        <f>SUMIF(#REF!,A2068,#REF!)</f>
        <v>#REF!</v>
      </c>
      <c r="E2068" s="37" t="e">
        <f>SUMIF(#REF!,A2068,#REF!)</f>
        <v>#REF!</v>
      </c>
    </row>
    <row r="2069" spans="1:5" ht="17.100000000000001" customHeight="1" x14ac:dyDescent="0.15">
      <c r="A2069" s="36"/>
      <c r="B2069" s="37" t="e">
        <f>SUMIF(#REF!,A2069,#REF!)</f>
        <v>#REF!</v>
      </c>
      <c r="C2069" s="37" t="e">
        <f>SUMIF(#REF!,A2069,#REF!)</f>
        <v>#REF!</v>
      </c>
      <c r="D2069" s="37" t="e">
        <f>SUMIF(#REF!,A2069,#REF!)</f>
        <v>#REF!</v>
      </c>
      <c r="E2069" s="37" t="e">
        <f>SUMIF(#REF!,A2069,#REF!)</f>
        <v>#REF!</v>
      </c>
    </row>
    <row r="2070" spans="1:5" ht="17.100000000000001" customHeight="1" x14ac:dyDescent="0.15">
      <c r="A2070" s="36"/>
      <c r="B2070" s="37" t="e">
        <f>SUMIF(#REF!,A2070,#REF!)</f>
        <v>#REF!</v>
      </c>
      <c r="C2070" s="37" t="e">
        <f>SUMIF(#REF!,A2070,#REF!)</f>
        <v>#REF!</v>
      </c>
      <c r="D2070" s="37" t="e">
        <f>SUMIF(#REF!,A2070,#REF!)</f>
        <v>#REF!</v>
      </c>
      <c r="E2070" s="37" t="e">
        <f>SUMIF(#REF!,A2070,#REF!)</f>
        <v>#REF!</v>
      </c>
    </row>
    <row r="2071" spans="1:5" ht="17.100000000000001" customHeight="1" x14ac:dyDescent="0.15">
      <c r="A2071" s="36"/>
      <c r="B2071" s="37" t="e">
        <f>SUMIF(#REF!,A2071,#REF!)</f>
        <v>#REF!</v>
      </c>
      <c r="C2071" s="37" t="e">
        <f>SUMIF(#REF!,A2071,#REF!)</f>
        <v>#REF!</v>
      </c>
      <c r="D2071" s="37" t="e">
        <f>SUMIF(#REF!,A2071,#REF!)</f>
        <v>#REF!</v>
      </c>
      <c r="E2071" s="37" t="e">
        <f>SUMIF(#REF!,A2071,#REF!)</f>
        <v>#REF!</v>
      </c>
    </row>
    <row r="2072" spans="1:5" ht="17.100000000000001" customHeight="1" x14ac:dyDescent="0.15">
      <c r="A2072" s="36"/>
      <c r="B2072" s="37" t="e">
        <f>SUMIF(#REF!,A2072,#REF!)</f>
        <v>#REF!</v>
      </c>
      <c r="C2072" s="37" t="e">
        <f>SUMIF(#REF!,A2072,#REF!)</f>
        <v>#REF!</v>
      </c>
      <c r="D2072" s="37" t="e">
        <f>SUMIF(#REF!,A2072,#REF!)</f>
        <v>#REF!</v>
      </c>
      <c r="E2072" s="37" t="e">
        <f>SUMIF(#REF!,A2072,#REF!)</f>
        <v>#REF!</v>
      </c>
    </row>
    <row r="2073" spans="1:5" ht="17.100000000000001" customHeight="1" x14ac:dyDescent="0.15">
      <c r="A2073" s="36"/>
      <c r="B2073" s="37" t="e">
        <f>SUMIF(#REF!,A2073,#REF!)</f>
        <v>#REF!</v>
      </c>
      <c r="C2073" s="37" t="e">
        <f>SUMIF(#REF!,A2073,#REF!)</f>
        <v>#REF!</v>
      </c>
      <c r="D2073" s="37" t="e">
        <f>SUMIF(#REF!,A2073,#REF!)</f>
        <v>#REF!</v>
      </c>
      <c r="E2073" s="37" t="e">
        <f>SUMIF(#REF!,A2073,#REF!)</f>
        <v>#REF!</v>
      </c>
    </row>
    <row r="2074" spans="1:5" ht="17.100000000000001" customHeight="1" x14ac:dyDescent="0.15">
      <c r="A2074" s="36"/>
      <c r="B2074" s="37" t="e">
        <f>SUMIF(#REF!,A2074,#REF!)</f>
        <v>#REF!</v>
      </c>
      <c r="C2074" s="37" t="e">
        <f>SUMIF(#REF!,A2074,#REF!)</f>
        <v>#REF!</v>
      </c>
      <c r="D2074" s="37" t="e">
        <f>SUMIF(#REF!,A2074,#REF!)</f>
        <v>#REF!</v>
      </c>
      <c r="E2074" s="37" t="e">
        <f>SUMIF(#REF!,A2074,#REF!)</f>
        <v>#REF!</v>
      </c>
    </row>
    <row r="2075" spans="1:5" ht="17.100000000000001" customHeight="1" x14ac:dyDescent="0.15">
      <c r="A2075" s="36"/>
      <c r="B2075" s="37" t="e">
        <f>SUMIF(#REF!,A2075,#REF!)</f>
        <v>#REF!</v>
      </c>
      <c r="C2075" s="37" t="e">
        <f>SUMIF(#REF!,A2075,#REF!)</f>
        <v>#REF!</v>
      </c>
      <c r="D2075" s="37" t="e">
        <f>SUMIF(#REF!,A2075,#REF!)</f>
        <v>#REF!</v>
      </c>
      <c r="E2075" s="37" t="e">
        <f>SUMIF(#REF!,A2075,#REF!)</f>
        <v>#REF!</v>
      </c>
    </row>
    <row r="2076" spans="1:5" ht="17.100000000000001" customHeight="1" x14ac:dyDescent="0.15">
      <c r="A2076" s="36"/>
      <c r="B2076" s="37" t="e">
        <f>SUMIF(#REF!,A2076,#REF!)</f>
        <v>#REF!</v>
      </c>
      <c r="C2076" s="37" t="e">
        <f>SUMIF(#REF!,A2076,#REF!)</f>
        <v>#REF!</v>
      </c>
      <c r="D2076" s="37" t="e">
        <f>SUMIF(#REF!,A2076,#REF!)</f>
        <v>#REF!</v>
      </c>
      <c r="E2076" s="37" t="e">
        <f>SUMIF(#REF!,A2076,#REF!)</f>
        <v>#REF!</v>
      </c>
    </row>
    <row r="2077" spans="1:5" ht="17.100000000000001" customHeight="1" x14ac:dyDescent="0.15">
      <c r="A2077" s="36"/>
      <c r="B2077" s="37" t="e">
        <f>SUMIF(#REF!,A2077,#REF!)</f>
        <v>#REF!</v>
      </c>
      <c r="C2077" s="37" t="e">
        <f>SUMIF(#REF!,A2077,#REF!)</f>
        <v>#REF!</v>
      </c>
      <c r="D2077" s="37" t="e">
        <f>SUMIF(#REF!,A2077,#REF!)</f>
        <v>#REF!</v>
      </c>
      <c r="E2077" s="37" t="e">
        <f>SUMIF(#REF!,A2077,#REF!)</f>
        <v>#REF!</v>
      </c>
    </row>
    <row r="2078" spans="1:5" ht="17.100000000000001" customHeight="1" x14ac:dyDescent="0.15">
      <c r="A2078" s="36"/>
      <c r="B2078" s="37" t="e">
        <f>SUMIF(#REF!,A2078,#REF!)</f>
        <v>#REF!</v>
      </c>
      <c r="C2078" s="37" t="e">
        <f>SUMIF(#REF!,A2078,#REF!)</f>
        <v>#REF!</v>
      </c>
      <c r="D2078" s="37" t="e">
        <f>SUMIF(#REF!,A2078,#REF!)</f>
        <v>#REF!</v>
      </c>
      <c r="E2078" s="37" t="e">
        <f>SUMIF(#REF!,A2078,#REF!)</f>
        <v>#REF!</v>
      </c>
    </row>
    <row r="2079" spans="1:5" ht="17.100000000000001" customHeight="1" x14ac:dyDescent="0.15">
      <c r="A2079" s="36"/>
      <c r="B2079" s="37" t="e">
        <f>SUMIF(#REF!,A2079,#REF!)</f>
        <v>#REF!</v>
      </c>
      <c r="C2079" s="37" t="e">
        <f>SUMIF(#REF!,A2079,#REF!)</f>
        <v>#REF!</v>
      </c>
      <c r="D2079" s="37" t="e">
        <f>SUMIF(#REF!,A2079,#REF!)</f>
        <v>#REF!</v>
      </c>
      <c r="E2079" s="37" t="e">
        <f>SUMIF(#REF!,A2079,#REF!)</f>
        <v>#REF!</v>
      </c>
    </row>
    <row r="2080" spans="1:5" ht="17.100000000000001" customHeight="1" x14ac:dyDescent="0.15">
      <c r="A2080" s="36"/>
      <c r="B2080" s="37" t="e">
        <f>SUMIF(#REF!,A2080,#REF!)</f>
        <v>#REF!</v>
      </c>
      <c r="C2080" s="37" t="e">
        <f>SUMIF(#REF!,A2080,#REF!)</f>
        <v>#REF!</v>
      </c>
      <c r="D2080" s="37" t="e">
        <f>SUMIF(#REF!,A2080,#REF!)</f>
        <v>#REF!</v>
      </c>
      <c r="E2080" s="37" t="e">
        <f>SUMIF(#REF!,A2080,#REF!)</f>
        <v>#REF!</v>
      </c>
    </row>
    <row r="2081" spans="1:5" ht="17.100000000000001" customHeight="1" x14ac:dyDescent="0.15">
      <c r="A2081" s="36"/>
      <c r="B2081" s="37" t="e">
        <f>SUMIF(#REF!,A2081,#REF!)</f>
        <v>#REF!</v>
      </c>
      <c r="C2081" s="37" t="e">
        <f>SUMIF(#REF!,A2081,#REF!)</f>
        <v>#REF!</v>
      </c>
      <c r="D2081" s="37" t="e">
        <f>SUMIF(#REF!,A2081,#REF!)</f>
        <v>#REF!</v>
      </c>
      <c r="E2081" s="37" t="e">
        <f>SUMIF(#REF!,A2081,#REF!)</f>
        <v>#REF!</v>
      </c>
    </row>
    <row r="2082" spans="1:5" ht="17.100000000000001" customHeight="1" x14ac:dyDescent="0.15">
      <c r="A2082" s="36"/>
      <c r="B2082" s="37" t="e">
        <f>SUMIF(#REF!,A2082,#REF!)</f>
        <v>#REF!</v>
      </c>
      <c r="C2082" s="37" t="e">
        <f>SUMIF(#REF!,A2082,#REF!)</f>
        <v>#REF!</v>
      </c>
      <c r="D2082" s="37" t="e">
        <f>SUMIF(#REF!,A2082,#REF!)</f>
        <v>#REF!</v>
      </c>
      <c r="E2082" s="37" t="e">
        <f>SUMIF(#REF!,A2082,#REF!)</f>
        <v>#REF!</v>
      </c>
    </row>
    <row r="2083" spans="1:5" ht="17.100000000000001" customHeight="1" x14ac:dyDescent="0.15">
      <c r="A2083" s="36"/>
      <c r="B2083" s="37" t="e">
        <f>SUMIF(#REF!,A2083,#REF!)</f>
        <v>#REF!</v>
      </c>
      <c r="C2083" s="37" t="e">
        <f>SUMIF(#REF!,A2083,#REF!)</f>
        <v>#REF!</v>
      </c>
      <c r="D2083" s="37" t="e">
        <f>SUMIF(#REF!,A2083,#REF!)</f>
        <v>#REF!</v>
      </c>
      <c r="E2083" s="37" t="e">
        <f>SUMIF(#REF!,A2083,#REF!)</f>
        <v>#REF!</v>
      </c>
    </row>
    <row r="2084" spans="1:5" ht="17.100000000000001" customHeight="1" x14ac:dyDescent="0.15">
      <c r="A2084" s="36"/>
      <c r="B2084" s="37" t="e">
        <f>SUMIF(#REF!,A2084,#REF!)</f>
        <v>#REF!</v>
      </c>
      <c r="C2084" s="37" t="e">
        <f>SUMIF(#REF!,A2084,#REF!)</f>
        <v>#REF!</v>
      </c>
      <c r="D2084" s="37" t="e">
        <f>SUMIF(#REF!,A2084,#REF!)</f>
        <v>#REF!</v>
      </c>
      <c r="E2084" s="37" t="e">
        <f>SUMIF(#REF!,A2084,#REF!)</f>
        <v>#REF!</v>
      </c>
    </row>
    <row r="2085" spans="1:5" ht="17.100000000000001" customHeight="1" x14ac:dyDescent="0.15">
      <c r="A2085" s="36"/>
      <c r="B2085" s="37" t="e">
        <f>SUMIF(#REF!,A2085,#REF!)</f>
        <v>#REF!</v>
      </c>
      <c r="C2085" s="37" t="e">
        <f>SUMIF(#REF!,A2085,#REF!)</f>
        <v>#REF!</v>
      </c>
      <c r="D2085" s="37" t="e">
        <f>SUMIF(#REF!,A2085,#REF!)</f>
        <v>#REF!</v>
      </c>
      <c r="E2085" s="37" t="e">
        <f>SUMIF(#REF!,A2085,#REF!)</f>
        <v>#REF!</v>
      </c>
    </row>
    <row r="2086" spans="1:5" ht="17.100000000000001" customHeight="1" x14ac:dyDescent="0.15">
      <c r="A2086" s="36"/>
      <c r="B2086" s="37" t="e">
        <f>SUMIF(#REF!,A2086,#REF!)</f>
        <v>#REF!</v>
      </c>
      <c r="C2086" s="37" t="e">
        <f>SUMIF(#REF!,A2086,#REF!)</f>
        <v>#REF!</v>
      </c>
      <c r="D2086" s="37" t="e">
        <f>SUMIF(#REF!,A2086,#REF!)</f>
        <v>#REF!</v>
      </c>
      <c r="E2086" s="37" t="e">
        <f>SUMIF(#REF!,A2086,#REF!)</f>
        <v>#REF!</v>
      </c>
    </row>
    <row r="2087" spans="1:5" ht="17.100000000000001" customHeight="1" x14ac:dyDescent="0.15">
      <c r="A2087" s="36"/>
      <c r="B2087" s="37" t="e">
        <f>SUMIF(#REF!,A2087,#REF!)</f>
        <v>#REF!</v>
      </c>
      <c r="C2087" s="37" t="e">
        <f>SUMIF(#REF!,A2087,#REF!)</f>
        <v>#REF!</v>
      </c>
      <c r="D2087" s="37" t="e">
        <f>SUMIF(#REF!,A2087,#REF!)</f>
        <v>#REF!</v>
      </c>
      <c r="E2087" s="37" t="e">
        <f>SUMIF(#REF!,A2087,#REF!)</f>
        <v>#REF!</v>
      </c>
    </row>
    <row r="2088" spans="1:5" ht="17.100000000000001" customHeight="1" x14ac:dyDescent="0.15">
      <c r="A2088" s="36"/>
      <c r="B2088" s="37" t="e">
        <f>SUMIF(#REF!,A2088,#REF!)</f>
        <v>#REF!</v>
      </c>
      <c r="C2088" s="37" t="e">
        <f>SUMIF(#REF!,A2088,#REF!)</f>
        <v>#REF!</v>
      </c>
      <c r="D2088" s="37" t="e">
        <f>SUMIF(#REF!,A2088,#REF!)</f>
        <v>#REF!</v>
      </c>
      <c r="E2088" s="37" t="e">
        <f>SUMIF(#REF!,A2088,#REF!)</f>
        <v>#REF!</v>
      </c>
    </row>
    <row r="2089" spans="1:5" ht="17.100000000000001" customHeight="1" x14ac:dyDescent="0.15">
      <c r="A2089" s="36"/>
      <c r="B2089" s="37" t="e">
        <f>SUMIF(#REF!,A2089,#REF!)</f>
        <v>#REF!</v>
      </c>
      <c r="C2089" s="37" t="e">
        <f>SUMIF(#REF!,A2089,#REF!)</f>
        <v>#REF!</v>
      </c>
      <c r="D2089" s="37" t="e">
        <f>SUMIF(#REF!,A2089,#REF!)</f>
        <v>#REF!</v>
      </c>
      <c r="E2089" s="37" t="e">
        <f>SUMIF(#REF!,A2089,#REF!)</f>
        <v>#REF!</v>
      </c>
    </row>
    <row r="2090" spans="1:5" ht="17.100000000000001" customHeight="1" x14ac:dyDescent="0.15">
      <c r="A2090" s="36"/>
      <c r="B2090" s="37" t="e">
        <f>SUMIF(#REF!,A2090,#REF!)</f>
        <v>#REF!</v>
      </c>
      <c r="C2090" s="37" t="e">
        <f>SUMIF(#REF!,A2090,#REF!)</f>
        <v>#REF!</v>
      </c>
      <c r="D2090" s="37" t="e">
        <f>SUMIF(#REF!,A2090,#REF!)</f>
        <v>#REF!</v>
      </c>
      <c r="E2090" s="37" t="e">
        <f>SUMIF(#REF!,A2090,#REF!)</f>
        <v>#REF!</v>
      </c>
    </row>
    <row r="2091" spans="1:5" ht="17.100000000000001" customHeight="1" x14ac:dyDescent="0.15">
      <c r="A2091" s="36"/>
      <c r="B2091" s="37" t="e">
        <f>SUMIF(#REF!,A2091,#REF!)</f>
        <v>#REF!</v>
      </c>
      <c r="C2091" s="37" t="e">
        <f>SUMIF(#REF!,A2091,#REF!)</f>
        <v>#REF!</v>
      </c>
      <c r="D2091" s="37" t="e">
        <f>SUMIF(#REF!,A2091,#REF!)</f>
        <v>#REF!</v>
      </c>
      <c r="E2091" s="37" t="e">
        <f>SUMIF(#REF!,A2091,#REF!)</f>
        <v>#REF!</v>
      </c>
    </row>
    <row r="2092" spans="1:5" ht="17.100000000000001" customHeight="1" x14ac:dyDescent="0.15">
      <c r="A2092" s="36"/>
      <c r="B2092" s="37" t="e">
        <f>SUMIF(#REF!,A2092,#REF!)</f>
        <v>#REF!</v>
      </c>
      <c r="C2092" s="37" t="e">
        <f>SUMIF(#REF!,A2092,#REF!)</f>
        <v>#REF!</v>
      </c>
      <c r="D2092" s="37" t="e">
        <f>SUMIF(#REF!,A2092,#REF!)</f>
        <v>#REF!</v>
      </c>
      <c r="E2092" s="37" t="e">
        <f>SUMIF(#REF!,A2092,#REF!)</f>
        <v>#REF!</v>
      </c>
    </row>
    <row r="2093" spans="1:5" ht="17.100000000000001" customHeight="1" x14ac:dyDescent="0.15">
      <c r="A2093" s="36"/>
      <c r="B2093" s="37" t="e">
        <f>SUMIF(#REF!,A2093,#REF!)</f>
        <v>#REF!</v>
      </c>
      <c r="C2093" s="37" t="e">
        <f>SUMIF(#REF!,A2093,#REF!)</f>
        <v>#REF!</v>
      </c>
      <c r="D2093" s="37" t="e">
        <f>SUMIF(#REF!,A2093,#REF!)</f>
        <v>#REF!</v>
      </c>
      <c r="E2093" s="37" t="e">
        <f>SUMIF(#REF!,A2093,#REF!)</f>
        <v>#REF!</v>
      </c>
    </row>
    <row r="2094" spans="1:5" ht="17.100000000000001" customHeight="1" x14ac:dyDescent="0.15">
      <c r="A2094" s="36"/>
      <c r="B2094" s="37" t="e">
        <f>SUMIF(#REF!,A2094,#REF!)</f>
        <v>#REF!</v>
      </c>
      <c r="C2094" s="37" t="e">
        <f>SUMIF(#REF!,A2094,#REF!)</f>
        <v>#REF!</v>
      </c>
      <c r="D2094" s="37" t="e">
        <f>SUMIF(#REF!,A2094,#REF!)</f>
        <v>#REF!</v>
      </c>
      <c r="E2094" s="37" t="e">
        <f>SUMIF(#REF!,A2094,#REF!)</f>
        <v>#REF!</v>
      </c>
    </row>
    <row r="2095" spans="1:5" ht="17.100000000000001" customHeight="1" x14ac:dyDescent="0.15">
      <c r="A2095" s="36"/>
      <c r="B2095" s="37" t="e">
        <f>SUMIF(#REF!,A2095,#REF!)</f>
        <v>#REF!</v>
      </c>
      <c r="C2095" s="37" t="e">
        <f>SUMIF(#REF!,A2095,#REF!)</f>
        <v>#REF!</v>
      </c>
      <c r="D2095" s="37" t="e">
        <f>SUMIF(#REF!,A2095,#REF!)</f>
        <v>#REF!</v>
      </c>
      <c r="E2095" s="37" t="e">
        <f>SUMIF(#REF!,A2095,#REF!)</f>
        <v>#REF!</v>
      </c>
    </row>
    <row r="2096" spans="1:5" ht="17.100000000000001" customHeight="1" x14ac:dyDescent="0.15">
      <c r="A2096" s="36"/>
      <c r="B2096" s="37" t="e">
        <f>SUMIF(#REF!,A2096,#REF!)</f>
        <v>#REF!</v>
      </c>
      <c r="C2096" s="37" t="e">
        <f>SUMIF(#REF!,A2096,#REF!)</f>
        <v>#REF!</v>
      </c>
      <c r="D2096" s="37" t="e">
        <f>SUMIF(#REF!,A2096,#REF!)</f>
        <v>#REF!</v>
      </c>
      <c r="E2096" s="37" t="e">
        <f>SUMIF(#REF!,A2096,#REF!)</f>
        <v>#REF!</v>
      </c>
    </row>
    <row r="2097" spans="1:5" ht="17.100000000000001" customHeight="1" x14ac:dyDescent="0.15">
      <c r="A2097" s="36"/>
      <c r="B2097" s="37" t="e">
        <f>SUMIF(#REF!,A2097,#REF!)</f>
        <v>#REF!</v>
      </c>
      <c r="C2097" s="37" t="e">
        <f>SUMIF(#REF!,A2097,#REF!)</f>
        <v>#REF!</v>
      </c>
      <c r="D2097" s="37" t="e">
        <f>SUMIF(#REF!,A2097,#REF!)</f>
        <v>#REF!</v>
      </c>
      <c r="E2097" s="37" t="e">
        <f>SUMIF(#REF!,A2097,#REF!)</f>
        <v>#REF!</v>
      </c>
    </row>
    <row r="2098" spans="1:5" ht="17.100000000000001" customHeight="1" x14ac:dyDescent="0.15">
      <c r="A2098" s="36"/>
      <c r="B2098" s="37" t="e">
        <f>SUMIF(#REF!,A2098,#REF!)</f>
        <v>#REF!</v>
      </c>
      <c r="C2098" s="37" t="e">
        <f>SUMIF(#REF!,A2098,#REF!)</f>
        <v>#REF!</v>
      </c>
      <c r="D2098" s="37" t="e">
        <f>SUMIF(#REF!,A2098,#REF!)</f>
        <v>#REF!</v>
      </c>
      <c r="E2098" s="37" t="e">
        <f>SUMIF(#REF!,A2098,#REF!)</f>
        <v>#REF!</v>
      </c>
    </row>
    <row r="2099" spans="1:5" ht="17.100000000000001" customHeight="1" x14ac:dyDescent="0.15">
      <c r="A2099" s="36"/>
      <c r="B2099" s="37" t="e">
        <f>SUMIF(#REF!,A2099,#REF!)</f>
        <v>#REF!</v>
      </c>
      <c r="C2099" s="37" t="e">
        <f>SUMIF(#REF!,A2099,#REF!)</f>
        <v>#REF!</v>
      </c>
      <c r="D2099" s="37" t="e">
        <f>SUMIF(#REF!,A2099,#REF!)</f>
        <v>#REF!</v>
      </c>
      <c r="E2099" s="37" t="e">
        <f>SUMIF(#REF!,A2099,#REF!)</f>
        <v>#REF!</v>
      </c>
    </row>
    <row r="2100" spans="1:5" x14ac:dyDescent="0.15">
      <c r="A2100" s="36"/>
      <c r="B2100" s="37" t="e">
        <f>SUMIF(#REF!,A2100,#REF!)</f>
        <v>#REF!</v>
      </c>
      <c r="C2100" s="37" t="e">
        <f>SUMIF(#REF!,A2100,#REF!)</f>
        <v>#REF!</v>
      </c>
      <c r="D2100" s="37" t="e">
        <f>SUMIF(#REF!,A2100,#REF!)</f>
        <v>#REF!</v>
      </c>
      <c r="E2100" s="37" t="e">
        <f>SUMIF(#REF!,A2100,#REF!)</f>
        <v>#REF!</v>
      </c>
    </row>
  </sheetData>
  <sheetProtection sheet="1" formatCells="0" formatColumns="0" formatRows="0" insertColumns="0" insertRows="0" insertHyperlinks="0" deleteColumns="0" deleteRows="0" sort="0" autoFilter="0" pivotTables="0"/>
  <phoneticPr fontId="4"/>
  <pageMargins left="0.7" right="0.7" top="0.75" bottom="0.75" header="0.3" footer="0.3"/>
  <pageSetup paperSize="9" scale="61"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3DBF9F8C9C84DB43B5A0FC22C93BAE34" ma:contentTypeVersion="16" ma:contentTypeDescription="新しいドキュメントを作成します。" ma:contentTypeScope="" ma:versionID="0f0ef2a44594731a8523d5067755adb2">
  <xsd:schema xmlns:xsd="http://www.w3.org/2001/XMLSchema" xmlns:xs="http://www.w3.org/2001/XMLSchema" xmlns:p="http://schemas.microsoft.com/office/2006/metadata/properties" xmlns:ns2="de8cc0d7-78cb-4a9e-b683-0011027f7107" xmlns:ns3="85ec59af-1a16-40a0-b163-384e34c79a5c" targetNamespace="http://schemas.microsoft.com/office/2006/metadata/properties" ma:root="true" ma:fieldsID="9dd7bab240f2049deed8b4c343ac8706" ns2:_="" ns3:_="">
    <xsd:import namespace="de8cc0d7-78cb-4a9e-b683-0011027f7107"/>
    <xsd:import namespace="85ec59af-1a16-40a0-b163-384e34c79a5c"/>
    <xsd:element name="properties">
      <xsd:complexType>
        <xsd:sequence>
          <xsd:element name="documentManagement">
            <xsd:complexType>
              <xsd:all>
                <xsd:element ref="ns2:_x4f5c__x6210__x65e5__x6642_" minOccurs="0"/>
                <xsd:element ref="ns2:MediaServiceMetadata" minOccurs="0"/>
                <xsd:element ref="ns2:MediaServiceFastMetadata" minOccurs="0"/>
                <xsd:element ref="ns2:MediaLengthInSeconds"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Location" minOccurs="0"/>
                <xsd:element ref="ns2:_Flow_SignoffStatus"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e8cc0d7-78cb-4a9e-b683-0011027f7107" elementFormDefault="qualified">
    <xsd:import namespace="http://schemas.microsoft.com/office/2006/documentManagement/types"/>
    <xsd:import namespace="http://schemas.microsoft.com/office/infopath/2007/PartnerControls"/>
    <xsd:element name="_x4f5c__x6210__x65e5__x6642_" ma:index="8" nillable="true" ma:displayName="作成日時" ma:default="" ma:description="" ma:format="DateTime" ma:internalName="_x4f5c__x6210__x65e5__x6642_">
      <xsd:simpleType>
        <xsd:restriction base="dms:DateTim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LengthInSeconds" ma:index="11" nillable="true" ma:displayName="MediaLengthInSeconds" ma:hidden="true" ma:internalName="MediaLengthInSeconds" ma:readOnly="true">
      <xsd:simpleType>
        <xsd:restriction base="dms:Unknown"/>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description="" ma:indexed="true" ma:internalName="MediaServiceLocation" ma:readOnly="true">
      <xsd:simpleType>
        <xsd:restriction base="dms:Text"/>
      </xsd:simpleType>
    </xsd:element>
    <xsd:element name="_Flow_SignoffStatus" ma:index="20" nillable="true" ma:displayName="承認の状態" ma:internalName="_x627f__x8a8d__x306e__x72b6__x614b_">
      <xsd:simpleType>
        <xsd:restriction base="dms:Text"/>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ec59af-1a16-40a0-b163-384e34c79a5c"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2ba4918b-156a-4534-946d-c66b9946727e}" ma:internalName="TaxCatchAll" ma:showField="CatchAllData" ma:web="85ec59af-1a16-40a0-b163-384e34c79a5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85ec59af-1a16-40a0-b163-384e34c79a5c" xsi:nil="true"/>
    <lcf76f155ced4ddcb4097134ff3c332f xmlns="de8cc0d7-78cb-4a9e-b683-0011027f7107">
      <Terms xmlns="http://schemas.microsoft.com/office/infopath/2007/PartnerControls"/>
    </lcf76f155ced4ddcb4097134ff3c332f>
    <_x4f5c__x6210__x65e5__x6642_ xmlns="de8cc0d7-78cb-4a9e-b683-0011027f7107" xsi:nil="true"/>
    <_Flow_SignoffStatus xmlns="de8cc0d7-78cb-4a9e-b683-0011027f7107" xsi:nil="true"/>
  </documentManagement>
</p:properties>
</file>

<file path=customXml/itemProps1.xml><?xml version="1.0" encoding="utf-8"?>
<ds:datastoreItem xmlns:ds="http://schemas.openxmlformats.org/officeDocument/2006/customXml" ds:itemID="{7C35D09C-C8AB-421A-9017-D58441F4BEA0}">
  <ds:schemaRefs>
    <ds:schemaRef ds:uri="http://schemas.microsoft.com/sharepoint/v3/contenttype/forms"/>
  </ds:schemaRefs>
</ds:datastoreItem>
</file>

<file path=customXml/itemProps2.xml><?xml version="1.0" encoding="utf-8"?>
<ds:datastoreItem xmlns:ds="http://schemas.openxmlformats.org/officeDocument/2006/customXml" ds:itemID="{4F1E90F6-C210-4170-A566-5D64C9EE0D0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e8cc0d7-78cb-4a9e-b683-0011027f7107"/>
    <ds:schemaRef ds:uri="85ec59af-1a16-40a0-b163-384e34c79a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E894C43-BAB4-4262-996B-54E5782B8FB5}">
  <ds:schemaRefs>
    <ds:schemaRef ds:uri="http://purl.org/dc/terms/"/>
    <ds:schemaRef ds:uri="http://schemas.microsoft.com/office/infopath/2007/PartnerControls"/>
    <ds:schemaRef ds:uri="http://purl.org/dc/dcmitype/"/>
    <ds:schemaRef ds:uri="http://purl.org/dc/elements/1.1/"/>
    <ds:schemaRef ds:uri="http://www.w3.org/XML/1998/namespace"/>
    <ds:schemaRef ds:uri="de8cc0d7-78cb-4a9e-b683-0011027f7107"/>
    <ds:schemaRef ds:uri="http://schemas.microsoft.com/office/2006/documentManagement/types"/>
    <ds:schemaRef ds:uri="http://schemas.openxmlformats.org/package/2006/metadata/core-properties"/>
    <ds:schemaRef ds:uri="85ec59af-1a16-40a0-b163-384e34c79a5c"/>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18</vt:i4>
      </vt:variant>
      <vt:variant>
        <vt:lpstr>名前付き一覧</vt:lpstr>
      </vt:variant>
      <vt:variant>
        <vt:i4>13</vt:i4>
      </vt:variant>
    </vt:vector>
  </HeadingPairs>
  <TitlesOfParts>
    <vt:vector size="31" baseType="lpstr">
      <vt:lpstr>Ⅰ～Ⅱ</vt:lpstr>
      <vt:lpstr>Ⅲ-１推進</vt:lpstr>
      <vt:lpstr>Ⅲ-２整備</vt:lpstr>
      <vt:lpstr>Ⅲ-２-2整備事業の概要</vt:lpstr>
      <vt:lpstr>Ⅲ-１・２の注</vt:lpstr>
      <vt:lpstr>Ⅲ-3被害防止計画の概要</vt:lpstr>
      <vt:lpstr>Ⅲ-4緊急捕獲</vt:lpstr>
      <vt:lpstr>Ⅲ-4の注</vt:lpstr>
      <vt:lpstr>【参考】Ⅲ-４</vt:lpstr>
      <vt:lpstr>Ⅲ-４リスト</vt:lpstr>
      <vt:lpstr>Ⅲ-5シカ特</vt:lpstr>
      <vt:lpstr>Ⅲ-６クマ特</vt:lpstr>
      <vt:lpstr>Ⅲ-７ICTフル</vt:lpstr>
      <vt:lpstr>Ⅲ-８加害個体</vt:lpstr>
      <vt:lpstr> (Ⅲ-9イノシシ等有害捕獲促進事業)</vt:lpstr>
      <vt:lpstr>（Ⅲ-10福島県クマ特）</vt:lpstr>
      <vt:lpstr> (Ⅳ～Ⅵ)</vt:lpstr>
      <vt:lpstr>Sheet1</vt:lpstr>
      <vt:lpstr>' (Ⅲ-9イノシシ等有害捕獲促進事業)'!Print_Area</vt:lpstr>
      <vt:lpstr>' (Ⅳ～Ⅵ)'!Print_Area</vt:lpstr>
      <vt:lpstr>'（Ⅲ-10福島県クマ特）'!Print_Area</vt:lpstr>
      <vt:lpstr>'【参考】Ⅲ-４'!Print_Area</vt:lpstr>
      <vt:lpstr>'Ⅰ～Ⅱ'!Print_Area</vt:lpstr>
      <vt:lpstr>'Ⅲ-１推進'!Print_Area</vt:lpstr>
      <vt:lpstr>'Ⅲ-２-2整備事業の概要'!Print_Area</vt:lpstr>
      <vt:lpstr>'Ⅲ-２整備'!Print_Area</vt:lpstr>
      <vt:lpstr>'Ⅲ-4緊急捕獲'!Print_Area</vt:lpstr>
      <vt:lpstr>'Ⅲ-5シカ特'!Print_Area</vt:lpstr>
      <vt:lpstr>'Ⅲ-６クマ特'!Print_Area</vt:lpstr>
      <vt:lpstr>'Ⅲ-７ICTフル'!Print_Area</vt:lpstr>
      <vt:lpstr>'Ⅲ-８加害個体'!Print_Area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tooru_shinoda</dc:creator>
  <cp:keywords/>
  <dc:description/>
  <cp:lastModifiedBy>我妻 利洋</cp:lastModifiedBy>
  <cp:revision/>
  <cp:lastPrinted>2026-05-14T02:21:24Z</cp:lastPrinted>
  <dcterms:created xsi:type="dcterms:W3CDTF">1997-01-08T22:48:59Z</dcterms:created>
  <dcterms:modified xsi:type="dcterms:W3CDTF">2026-05-27T02:24:44Z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0x0101003DBF9F8C9C84DB43B5A0FC22C93BAE34</vt:lpwstr>
  </property>
  <property fmtid="{D5CDD505-2E9C-101B-9397-08002B2CF9AE}" pid="3" name="MediaServiceImageTags">
    <vt:lpwstr/>
  </property>
</Properties>
</file>